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8" i="1" s="1"/>
  <c r="D21" i="1"/>
  <c r="D26" i="1" s="1"/>
  <c r="D20" i="1"/>
  <c r="D19" i="1"/>
  <c r="D18" i="1"/>
  <c r="D17" i="1"/>
  <c r="D15" i="1"/>
  <c r="D14" i="1"/>
  <c r="D13" i="1"/>
  <c r="D12" i="1"/>
  <c r="D11" i="1" s="1"/>
  <c r="F11" i="1"/>
  <c r="D10" i="1"/>
  <c r="D9" i="1"/>
  <c r="D8" i="1"/>
  <c r="D7" i="1"/>
  <c r="F6" i="1"/>
  <c r="D6" i="1"/>
  <c r="F26" i="1" l="1"/>
  <c r="D25" i="1"/>
  <c r="F25" i="1" s="1"/>
  <c r="D16" i="1"/>
  <c r="F16" i="1"/>
  <c r="F22" i="1" s="1"/>
  <c r="D27" i="1" l="1"/>
  <c r="F27" i="1" s="1"/>
</calcChain>
</file>

<file path=xl/sharedStrings.xml><?xml version="1.0" encoding="utf-8"?>
<sst xmlns="http://schemas.openxmlformats.org/spreadsheetml/2006/main" count="67" uniqueCount="45">
  <si>
    <t xml:space="preserve">คำนวณต้นทุนการผลิตอ้อยโรงงาน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</si>
  <si>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(ใส่ตัวเลขของตนเองแทน ในช่องสีเหลือง )  เป็นการคิดคำนวณต้นทุนอย่างง่ายเท่านั้น </t>
    </r>
  </si>
  <si>
    <t>จำนวนปี</t>
  </si>
  <si>
    <t xml:space="preserve"> ปี (ตอ) ไม่รวมปีปลูก</t>
  </si>
  <si>
    <t xml:space="preserve"> </t>
  </si>
  <si>
    <r>
      <t xml:space="preserve"> พื้นที่เพาะปลูก แปลงที่คำนวณ ระบุจำนวน (ไร่) 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</si>
  <si>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</si>
  <si>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>ต้นทุนปีปลูก</t>
  </si>
  <si>
    <t xml:space="preserve"> 1. ค่าใช้จ่าย      </t>
  </si>
  <si>
    <t>ปีปลูกทั้งแปลง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</si>
  <si>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</si>
  <si>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</si>
  <si>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</si>
  <si>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</si>
  <si>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</si>
  <si>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พรวนดิน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</si>
  <si>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</si>
  <si>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</si>
  <si>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</si>
  <si>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</si>
  <si>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</si>
  <si>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</si>
  <si>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</si>
  <si>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</si>
  <si>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</si>
  <si>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</si>
  <si>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</si>
  <si>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</si>
  <si>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</si>
  <si>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</si>
  <si>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</si>
  <si>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ตัน</t>
  </si>
  <si>
    <t>3. ราคาที่คาดว่าจะขายได้</t>
  </si>
  <si>
    <t>บาทต่อตัน</t>
  </si>
  <si>
    <t xml:space="preserve"> ต้นทุนปีปลูกทั้งแปลง 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</si>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</sst>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FF"/>
      <name val="Browallia New"/>
      <family val="2"/>
    </font>
    <font>
      <b/>
      <sz val="20"/>
      <color rgb="FFFF000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7"/>
      <color rgb="FFFF0000"/>
      <name val="Browallia New"/>
      <family val="2"/>
    </font>
    <font>
      <b/>
      <sz val="18"/>
      <color theme="1"/>
      <name val="Browallia New"/>
      <family val="2"/>
    </font>
    <font>
      <sz val="18"/>
      <color rgb="FF0000FF"/>
      <name val="Browallia New"/>
      <family val="2"/>
    </font>
    <font>
      <sz val="18"/>
      <color rgb="FFFF0000"/>
      <name val="Browallia New"/>
      <family val="2"/>
    </font>
    <font>
      <b/>
      <sz val="20"/>
      <color rgb="FF0000FF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0" fillId="3" borderId="1" xfId="0" applyFont="1" applyFill="1" applyBorder="1"/>
    <xf numFmtId="0" fontId="2" fillId="6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0" borderId="0" xfId="0" applyFont="1" applyBorder="1"/>
    <xf numFmtId="0" fontId="13" fillId="7" borderId="2" xfId="0" applyFont="1" applyFill="1" applyBorder="1"/>
    <xf numFmtId="0" fontId="13" fillId="7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5" fillId="8" borderId="1" xfId="0" applyFont="1" applyFill="1" applyBorder="1"/>
    <xf numFmtId="43" fontId="15" fillId="8" borderId="1" xfId="1" applyFont="1" applyFill="1" applyBorder="1"/>
    <xf numFmtId="4" fontId="15" fillId="0" borderId="1" xfId="0" applyNumberFormat="1" applyFont="1" applyBorder="1"/>
    <xf numFmtId="0" fontId="2" fillId="3" borderId="1" xfId="0" applyFont="1" applyFill="1" applyBorder="1"/>
    <xf numFmtId="4" fontId="16" fillId="9" borderId="4" xfId="0" applyNumberFormat="1" applyFont="1" applyFill="1" applyBorder="1"/>
    <xf numFmtId="0" fontId="2" fillId="0" borderId="1" xfId="0" applyFont="1" applyBorder="1"/>
    <xf numFmtId="4" fontId="2" fillId="9" borderId="1" xfId="0" applyNumberFormat="1" applyFont="1" applyFill="1" applyBorder="1"/>
    <xf numFmtId="43" fontId="15" fillId="9" borderId="1" xfId="1" applyFont="1" applyFill="1" applyBorder="1"/>
    <xf numFmtId="43" fontId="15" fillId="3" borderId="1" xfId="1" applyFont="1" applyFill="1" applyBorder="1"/>
    <xf numFmtId="4" fontId="17" fillId="8" borderId="1" xfId="0" applyNumberFormat="1" applyFont="1" applyFill="1" applyBorder="1"/>
    <xf numFmtId="4" fontId="17" fillId="0" borderId="1" xfId="0" applyNumberFormat="1" applyFont="1" applyBorder="1"/>
    <xf numFmtId="4" fontId="2" fillId="3" borderId="1" xfId="0" applyNumberFormat="1" applyFont="1" applyFill="1" applyBorder="1"/>
    <xf numFmtId="0" fontId="17" fillId="0" borderId="0" xfId="0" applyFont="1"/>
    <xf numFmtId="43" fontId="2" fillId="0" borderId="0" xfId="1" applyFont="1"/>
    <xf numFmtId="0" fontId="13" fillId="10" borderId="1" xfId="0" applyFont="1" applyFill="1" applyBorder="1"/>
    <xf numFmtId="0" fontId="2" fillId="6" borderId="4" xfId="0" applyFont="1" applyFill="1" applyBorder="1" applyAlignment="1">
      <alignment horizontal="center"/>
    </xf>
    <xf numFmtId="4" fontId="2" fillId="0" borderId="0" xfId="0" applyNumberFormat="1" applyFont="1"/>
    <xf numFmtId="43" fontId="18" fillId="11" borderId="1" xfId="1" applyFont="1" applyFill="1" applyBorder="1"/>
    <xf numFmtId="0" fontId="8" fillId="0" borderId="0" xfId="0" applyFont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6" borderId="0" xfId="0" applyFont="1" applyFill="1"/>
    <xf numFmtId="0" fontId="19" fillId="9" borderId="5" xfId="0" applyFont="1" applyFill="1" applyBorder="1"/>
    <xf numFmtId="4" fontId="12" fillId="9" borderId="6" xfId="0" applyNumberFormat="1" applyFont="1" applyFill="1" applyBorder="1"/>
    <xf numFmtId="0" fontId="2" fillId="0" borderId="7" xfId="0" applyFont="1" applyBorder="1" applyAlignment="1">
      <alignment horizontal="center"/>
    </xf>
    <xf numFmtId="0" fontId="20" fillId="13" borderId="6" xfId="0" applyFont="1" applyFill="1" applyBorder="1"/>
    <xf numFmtId="4" fontId="9" fillId="9" borderId="6" xfId="0" applyNumberFormat="1" applyFont="1" applyFill="1" applyBorder="1"/>
    <xf numFmtId="0" fontId="17" fillId="0" borderId="6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15" fillId="9" borderId="6" xfId="0" applyFont="1" applyFill="1" applyBorder="1"/>
    <xf numFmtId="4" fontId="15" fillId="9" borderId="6" xfId="0" applyNumberFormat="1" applyFont="1" applyFill="1" applyBorder="1"/>
    <xf numFmtId="0" fontId="2" fillId="9" borderId="6" xfId="0" applyFont="1" applyFill="1" applyBorder="1" applyAlignment="1">
      <alignment horizontal="center"/>
    </xf>
    <xf numFmtId="4" fontId="10" fillId="9" borderId="6" xfId="0" applyNumberFormat="1" applyFont="1" applyFill="1" applyBorder="1"/>
    <xf numFmtId="0" fontId="10" fillId="9" borderId="6" xfId="0" applyFont="1" applyFill="1" applyBorder="1" applyAlignment="1">
      <alignment horizontal="center"/>
    </xf>
    <xf numFmtId="0" fontId="19" fillId="14" borderId="8" xfId="0" applyFont="1" applyFill="1" applyBorder="1"/>
    <xf numFmtId="4" fontId="19" fillId="9" borderId="6" xfId="0" applyNumberFormat="1" applyFont="1" applyFill="1" applyBorder="1"/>
    <xf numFmtId="4" fontId="2" fillId="9" borderId="6" xfId="0" applyNumberFormat="1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9" borderId="0" xfId="0" applyFont="1" applyFill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9" fontId="22" fillId="0" borderId="0" xfId="0" applyNumberFormat="1" applyFont="1"/>
    <xf numFmtId="0" fontId="9" fillId="4" borderId="2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4" fontId="2" fillId="5" borderId="4" xfId="0" applyNumberFormat="1" applyFont="1" applyFill="1" applyBorder="1" applyProtection="1">
      <protection locked="0"/>
    </xf>
    <xf numFmtId="4" fontId="2" fillId="5" borderId="1" xfId="0" applyNumberFormat="1" applyFont="1" applyFill="1" applyBorder="1" applyProtection="1">
      <protection locked="0"/>
    </xf>
    <xf numFmtId="43" fontId="2" fillId="4" borderId="1" xfId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9525</xdr:rowOff>
    </xdr:from>
    <xdr:to>
      <xdr:col>5</xdr:col>
      <xdr:colOff>19051</xdr:colOff>
      <xdr:row>2</xdr:row>
      <xdr:rowOff>11500</xdr:rowOff>
    </xdr:to>
    <xdr:sp macro="" textlink="">
      <xdr:nvSpPr>
        <xdr:cNvPr id="2" name="สี่เหลี่ยมมุมมน 1"/>
        <xdr:cNvSpPr/>
      </xdr:nvSpPr>
      <xdr:spPr>
        <a:xfrm>
          <a:off x="476251" y="171450"/>
          <a:ext cx="6781800" cy="6115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163830</xdr:colOff>
      <xdr:row>24</xdr:row>
      <xdr:rowOff>66675</xdr:rowOff>
    </xdr:from>
    <xdr:to>
      <xdr:col>10</xdr:col>
      <xdr:colOff>485780</xdr:colOff>
      <xdr:row>25</xdr:row>
      <xdr:rowOff>228600</xdr:rowOff>
    </xdr:to>
    <xdr:sp macro="" textlink="">
      <xdr:nvSpPr>
        <xdr:cNvPr id="3" name="ลูกศรซ้าย 2"/>
        <xdr:cNvSpPr/>
      </xdr:nvSpPr>
      <xdr:spPr>
        <a:xfrm>
          <a:off x="9212580" y="8220075"/>
          <a:ext cx="2665100" cy="68580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26</xdr:row>
      <xdr:rowOff>238125</xdr:rowOff>
    </xdr:from>
    <xdr:to>
      <xdr:col>10</xdr:col>
      <xdr:colOff>495300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9229725" y="9258300"/>
          <a:ext cx="2657475" cy="70484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7</xdr:col>
      <xdr:colOff>28574</xdr:colOff>
      <xdr:row>3</xdr:row>
      <xdr:rowOff>47625</xdr:rowOff>
    </xdr:from>
    <xdr:to>
      <xdr:col>10</xdr:col>
      <xdr:colOff>495299</xdr:colOff>
      <xdr:row>7</xdr:row>
      <xdr:rowOff>266700</xdr:rowOff>
    </xdr:to>
    <xdr:sp macro="" textlink="">
      <xdr:nvSpPr>
        <xdr:cNvPr id="5" name="แผนผังลำดับงาน: บัตร 4"/>
        <xdr:cNvSpPr/>
      </xdr:nvSpPr>
      <xdr:spPr>
        <a:xfrm>
          <a:off x="9077324" y="1257300"/>
          <a:ext cx="28098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200025</xdr:colOff>
      <xdr:row>1</xdr:row>
      <xdr:rowOff>76200</xdr:rowOff>
    </xdr:from>
    <xdr:to>
      <xdr:col>7</xdr:col>
      <xdr:colOff>276225</xdr:colOff>
      <xdr:row>1</xdr:row>
      <xdr:rowOff>504825</xdr:rowOff>
    </xdr:to>
    <xdr:sp macro="" textlink="">
      <xdr:nvSpPr>
        <xdr:cNvPr id="6" name="Oval Callout 8"/>
        <xdr:cNvSpPr/>
      </xdr:nvSpPr>
      <xdr:spPr>
        <a:xfrm>
          <a:off x="8534400" y="238125"/>
          <a:ext cx="790575" cy="428625"/>
        </a:xfrm>
        <a:prstGeom prst="wedgeEllipseCallout">
          <a:avLst>
            <a:gd name="adj1" fmla="val -26857"/>
            <a:gd name="adj2" fmla="val 8027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600" b="1">
              <a:solidFill>
                <a:sysClr val="windowText" lastClr="000000"/>
              </a:solidFill>
            </a:rPr>
            <a:t>ระบุ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workbookViewId="0">
      <selection activeCell="F21" activeCellId="12" sqref="G3 D4 F7 F8 F9 F10 F12 F13 F14 F15 F17 F20 F21"/>
    </sheetView>
  </sheetViews>
  <sheetFormatPr defaultRowHeight="25.5" x14ac:dyDescent="0.5"/>
  <cols>
    <col min="1" max="1" width="2.75" style="1" customWidth="1"/>
    <col min="2" max="2" width="3.375" style="1" customWidth="1"/>
    <col min="3" max="3" width="51.75" style="1" customWidth="1"/>
    <col min="4" max="4" width="17.375" style="1" customWidth="1"/>
    <col min="5" max="5" width="19.75" style="2" customWidth="1"/>
    <col min="6" max="6" width="14.375" style="1" customWidth="1"/>
    <col min="7" max="7" width="9.375" style="1" customWidth="1"/>
    <col min="8" max="8" width="12.75" style="1" customWidth="1"/>
    <col min="9" max="14" width="9" style="1"/>
  </cols>
  <sheetData>
    <row r="2" spans="3:10" ht="38.25" x14ac:dyDescent="0.5">
      <c r="C2" s="3" t="s">
        <v>0</v>
      </c>
      <c r="D2" s="4"/>
      <c r="E2" s="4"/>
    </row>
    <row r="3" spans="3:10" ht="30" x14ac:dyDescent="0.65">
      <c r="C3" s="5" t="s">
        <v>1</v>
      </c>
      <c r="D3" s="6"/>
      <c r="E3" s="6"/>
      <c r="F3" s="7" t="s">
        <v>2</v>
      </c>
      <c r="G3" s="62"/>
      <c r="H3" s="8" t="s">
        <v>3</v>
      </c>
      <c r="I3" s="9"/>
      <c r="J3" s="1" t="s">
        <v>4</v>
      </c>
    </row>
    <row r="4" spans="3:10" ht="30" x14ac:dyDescent="0.65">
      <c r="C4" s="10" t="s">
        <v>5</v>
      </c>
      <c r="D4" s="63">
        <v>1</v>
      </c>
      <c r="E4" s="11" t="s">
        <v>6</v>
      </c>
      <c r="F4" s="12" t="s">
        <v>7</v>
      </c>
      <c r="G4" s="13"/>
    </row>
    <row r="5" spans="3:10" ht="26.25" x14ac:dyDescent="0.55000000000000004">
      <c r="C5" s="14" t="s">
        <v>8</v>
      </c>
      <c r="D5" s="15"/>
      <c r="E5" s="16"/>
      <c r="F5" s="17" t="s">
        <v>9</v>
      </c>
    </row>
    <row r="6" spans="3:10" ht="26.25" x14ac:dyDescent="0.55000000000000004">
      <c r="C6" s="18" t="s">
        <v>10</v>
      </c>
      <c r="D6" s="19" t="e">
        <f>SUM(D7:D10)</f>
        <v>#DIV/0!</v>
      </c>
      <c r="E6" s="16" t="s">
        <v>11</v>
      </c>
      <c r="F6" s="20">
        <f>SUM(F7:F10)</f>
        <v>0</v>
      </c>
    </row>
    <row r="7" spans="3:10" x14ac:dyDescent="0.5">
      <c r="C7" s="21" t="s">
        <v>12</v>
      </c>
      <c r="D7" s="22" t="e">
        <f>+(F7)/G3+1</f>
        <v>#DIV/0!</v>
      </c>
      <c r="E7" s="16" t="s">
        <v>11</v>
      </c>
      <c r="F7" s="64"/>
    </row>
    <row r="8" spans="3:10" x14ac:dyDescent="0.5">
      <c r="C8" s="21" t="s">
        <v>13</v>
      </c>
      <c r="D8" s="22" t="e">
        <f>+(F8)/G3+1</f>
        <v>#DIV/0!</v>
      </c>
      <c r="E8" s="16" t="s">
        <v>11</v>
      </c>
      <c r="F8" s="65"/>
    </row>
    <row r="9" spans="3:10" x14ac:dyDescent="0.5">
      <c r="C9" s="23" t="s">
        <v>14</v>
      </c>
      <c r="D9" s="24">
        <f>+F9</f>
        <v>0</v>
      </c>
      <c r="E9" s="16" t="s">
        <v>11</v>
      </c>
      <c r="F9" s="65"/>
      <c r="G9" s="1" t="s">
        <v>15</v>
      </c>
    </row>
    <row r="10" spans="3:10" x14ac:dyDescent="0.5">
      <c r="C10" s="23" t="s">
        <v>16</v>
      </c>
      <c r="D10" s="24">
        <f>+F10</f>
        <v>0</v>
      </c>
      <c r="E10" s="16" t="s">
        <v>11</v>
      </c>
      <c r="F10" s="65"/>
      <c r="G10" s="1" t="s">
        <v>17</v>
      </c>
    </row>
    <row r="11" spans="3:10" ht="26.25" x14ac:dyDescent="0.55000000000000004">
      <c r="C11" s="18" t="s">
        <v>18</v>
      </c>
      <c r="D11" s="19" t="e">
        <f>SUM(D12:D15)</f>
        <v>#DIV/0!</v>
      </c>
      <c r="E11" s="16" t="s">
        <v>11</v>
      </c>
      <c r="F11" s="20">
        <f>SUM(F12:F15)</f>
        <v>0</v>
      </c>
    </row>
    <row r="12" spans="3:10" x14ac:dyDescent="0.5">
      <c r="C12" s="21" t="s">
        <v>19</v>
      </c>
      <c r="D12" s="22" t="e">
        <f>+(F12)/G3+1</f>
        <v>#DIV/0!</v>
      </c>
      <c r="E12" s="16" t="s">
        <v>11</v>
      </c>
      <c r="F12" s="64"/>
    </row>
    <row r="13" spans="3:10" x14ac:dyDescent="0.5">
      <c r="C13" s="23" t="s">
        <v>20</v>
      </c>
      <c r="D13" s="24">
        <f>+F13</f>
        <v>0</v>
      </c>
      <c r="E13" s="16" t="s">
        <v>11</v>
      </c>
      <c r="F13" s="65"/>
    </row>
    <row r="14" spans="3:10" x14ac:dyDescent="0.5">
      <c r="C14" s="23" t="s">
        <v>21</v>
      </c>
      <c r="D14" s="24">
        <f>+F14</f>
        <v>0</v>
      </c>
      <c r="E14" s="16" t="s">
        <v>11</v>
      </c>
      <c r="F14" s="65"/>
    </row>
    <row r="15" spans="3:10" x14ac:dyDescent="0.5">
      <c r="C15" s="23" t="s">
        <v>22</v>
      </c>
      <c r="D15" s="24">
        <f>+F15</f>
        <v>0</v>
      </c>
      <c r="E15" s="16" t="s">
        <v>11</v>
      </c>
      <c r="F15" s="65"/>
    </row>
    <row r="16" spans="3:10" ht="26.25" x14ac:dyDescent="0.55000000000000004">
      <c r="C16" s="18" t="s">
        <v>23</v>
      </c>
      <c r="D16" s="19" t="e">
        <f>ROUND((D6+D11)*(G16/100)*(12/12),2)</f>
        <v>#DIV/0!</v>
      </c>
      <c r="E16" s="16" t="s">
        <v>11</v>
      </c>
      <c r="F16" s="25">
        <f>ROUND((F6+F11)*(G16/100)*(12/12),2)</f>
        <v>0</v>
      </c>
      <c r="G16" s="26">
        <v>7</v>
      </c>
      <c r="H16" s="1" t="s">
        <v>24</v>
      </c>
    </row>
    <row r="17" spans="1:14" ht="26.25" x14ac:dyDescent="0.55000000000000004">
      <c r="C17" s="18" t="s">
        <v>25</v>
      </c>
      <c r="D17" s="24">
        <f>+F17</f>
        <v>0</v>
      </c>
      <c r="E17" s="16" t="s">
        <v>11</v>
      </c>
      <c r="F17" s="65"/>
    </row>
    <row r="18" spans="1:14" ht="26.25" x14ac:dyDescent="0.55000000000000004">
      <c r="C18" s="18" t="s">
        <v>26</v>
      </c>
      <c r="D18" s="27">
        <f>+F18</f>
        <v>35.26</v>
      </c>
      <c r="E18" s="16" t="s">
        <v>11</v>
      </c>
      <c r="F18" s="28">
        <v>35.26</v>
      </c>
      <c r="G18" s="29">
        <v>45</v>
      </c>
      <c r="H18" s="11" t="s">
        <v>27</v>
      </c>
      <c r="I18" s="30" t="s">
        <v>28</v>
      </c>
    </row>
    <row r="19" spans="1:14" ht="26.25" x14ac:dyDescent="0.55000000000000004">
      <c r="C19" s="18" t="s">
        <v>29</v>
      </c>
      <c r="D19" s="27">
        <f>+F19</f>
        <v>2.99</v>
      </c>
      <c r="E19" s="16" t="s">
        <v>11</v>
      </c>
      <c r="F19" s="28">
        <v>2.99</v>
      </c>
      <c r="G19" s="29">
        <v>2.9</v>
      </c>
      <c r="H19" s="11" t="s">
        <v>27</v>
      </c>
      <c r="I19" s="30" t="s">
        <v>28</v>
      </c>
    </row>
    <row r="20" spans="1:14" ht="26.25" x14ac:dyDescent="0.55000000000000004">
      <c r="C20" s="14" t="s">
        <v>30</v>
      </c>
      <c r="D20" s="24">
        <f>+F20</f>
        <v>0</v>
      </c>
      <c r="E20" s="16" t="s">
        <v>31</v>
      </c>
      <c r="F20" s="66"/>
      <c r="H20" s="31"/>
    </row>
    <row r="21" spans="1:14" ht="26.25" x14ac:dyDescent="0.55000000000000004">
      <c r="C21" s="32" t="s">
        <v>32</v>
      </c>
      <c r="D21" s="24">
        <f>+F21</f>
        <v>0</v>
      </c>
      <c r="E21" s="33" t="s">
        <v>33</v>
      </c>
      <c r="F21" s="67"/>
    </row>
    <row r="22" spans="1:14" ht="30" x14ac:dyDescent="0.65">
      <c r="D22" s="34"/>
      <c r="F22" s="35">
        <f>+(F6+F11+F16+F17+(F18)+(F19))</f>
        <v>38.25</v>
      </c>
      <c r="G22" s="36" t="s">
        <v>34</v>
      </c>
    </row>
    <row r="23" spans="1:14" ht="26.25" thickBot="1" x14ac:dyDescent="0.55000000000000004">
      <c r="B23" s="37"/>
      <c r="C23" s="37"/>
      <c r="D23" s="37"/>
      <c r="E23" s="38"/>
      <c r="F23" s="37"/>
      <c r="G23" s="37"/>
      <c r="H23" s="37"/>
    </row>
    <row r="24" spans="1:14" ht="30.75" thickBot="1" x14ac:dyDescent="0.7">
      <c r="B24" s="39"/>
      <c r="C24" s="40" t="s">
        <v>35</v>
      </c>
      <c r="D24" s="41">
        <f>D4</f>
        <v>1</v>
      </c>
      <c r="E24" s="42" t="s">
        <v>6</v>
      </c>
      <c r="F24" s="39"/>
      <c r="G24" s="39"/>
      <c r="H24" s="39"/>
    </row>
    <row r="25" spans="1:14" ht="30.75" thickBot="1" x14ac:dyDescent="0.7">
      <c r="B25" s="39"/>
      <c r="C25" s="43" t="s">
        <v>36</v>
      </c>
      <c r="D25" s="44" t="e">
        <f>D6+D11+D16+D17+(D18)+(D19)</f>
        <v>#DIV/0!</v>
      </c>
      <c r="E25" s="45" t="s">
        <v>37</v>
      </c>
      <c r="F25" s="44" t="e">
        <f>D25/D24</f>
        <v>#DIV/0!</v>
      </c>
      <c r="G25" s="46" t="s">
        <v>38</v>
      </c>
      <c r="H25" s="39"/>
    </row>
    <row r="26" spans="1:14" ht="27" thickBot="1" x14ac:dyDescent="0.6">
      <c r="B26" s="39"/>
      <c r="C26" s="47" t="s">
        <v>39</v>
      </c>
      <c r="D26" s="48">
        <f>D21*D20</f>
        <v>0</v>
      </c>
      <c r="E26" s="49" t="s">
        <v>37</v>
      </c>
      <c r="F26" s="50">
        <f>D26/D24</f>
        <v>0</v>
      </c>
      <c r="G26" s="51" t="s">
        <v>38</v>
      </c>
      <c r="H26" s="39"/>
    </row>
    <row r="27" spans="1:14" ht="27" thickBot="1" x14ac:dyDescent="0.6">
      <c r="B27" s="39"/>
      <c r="C27" s="47" t="s">
        <v>40</v>
      </c>
      <c r="D27" s="48" t="e">
        <f>D26-D25</f>
        <v>#DIV/0!</v>
      </c>
      <c r="E27" s="49" t="s">
        <v>37</v>
      </c>
      <c r="F27" s="50" t="e">
        <f>D27/D24</f>
        <v>#DIV/0!</v>
      </c>
      <c r="G27" s="51" t="s">
        <v>38</v>
      </c>
      <c r="H27" s="39"/>
    </row>
    <row r="28" spans="1:14" ht="30.75" thickBot="1" x14ac:dyDescent="0.7">
      <c r="B28" s="39"/>
      <c r="C28" s="52" t="s">
        <v>41</v>
      </c>
      <c r="D28" s="53">
        <f>+F28*D24</f>
        <v>10482.129999999999</v>
      </c>
      <c r="E28" s="54" t="s">
        <v>37</v>
      </c>
      <c r="F28" s="53">
        <v>10482.129999999999</v>
      </c>
      <c r="G28" s="55" t="s">
        <v>38</v>
      </c>
      <c r="H28" s="39"/>
    </row>
    <row r="29" spans="1:14" x14ac:dyDescent="0.5">
      <c r="B29" s="39"/>
      <c r="C29" s="39"/>
      <c r="D29" s="56"/>
      <c r="E29" s="16"/>
      <c r="F29" s="56"/>
      <c r="G29" s="39"/>
      <c r="H29" s="39"/>
    </row>
    <row r="30" spans="1:14" x14ac:dyDescent="0.5">
      <c r="B30" s="57"/>
      <c r="D30" s="34"/>
      <c r="F30" s="34"/>
    </row>
    <row r="31" spans="1:14" ht="22.5" x14ac:dyDescent="0.45">
      <c r="A31" s="58"/>
      <c r="B31" s="58"/>
      <c r="C31" s="59" t="s">
        <v>42</v>
      </c>
      <c r="D31" s="58"/>
      <c r="E31" s="60"/>
      <c r="F31" s="61" t="s">
        <v>43</v>
      </c>
      <c r="G31" s="58"/>
      <c r="H31" s="58"/>
      <c r="I31" s="58"/>
      <c r="J31" s="58"/>
      <c r="K31" s="58"/>
      <c r="L31" s="58"/>
      <c r="M31" s="58"/>
      <c r="N31" s="58"/>
    </row>
    <row r="32" spans="1:14" ht="22.5" x14ac:dyDescent="0.45">
      <c r="A32" s="58"/>
      <c r="B32" s="58"/>
      <c r="C32" s="59" t="s">
        <v>44</v>
      </c>
      <c r="D32" s="58"/>
      <c r="E32" s="60"/>
      <c r="F32" s="58"/>
      <c r="G32" s="58"/>
      <c r="H32" s="58"/>
      <c r="I32" s="58"/>
      <c r="J32" s="58"/>
      <c r="K32" s="58"/>
      <c r="L32" s="58"/>
      <c r="M32" s="58"/>
      <c r="N32" s="58"/>
    </row>
  </sheetData>
  <sheetProtection algorithmName="SHA-512" hashValue="CMrNPX2erajfvO9rNB/of162Juk29mc/qWd3BI/jAuyK2iSG+Pwg8Uhd5QIb2Lkf7SGK2Pv0JkyHRZGQUjQYOg==" saltValue="Yd33klbwgJTTTxiLyP1ktQ==" spinCount="100000" sheet="1" objects="1" scenarios="1"/>
  <protectedRanges>
    <protectedRange sqref="D4 F7:F10 F12:F15 D7:D10 F17 D12:D15 D17:D21" name="ช่วง1"/>
  </protectedRanges>
  <mergeCells count="1">
    <mergeCell ref="C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2017-02-08T07:13:43Z</dcterms:created>
  <dcterms:modified xsi:type="dcterms:W3CDTF">2017-02-08T07:14:35Z</dcterms:modified>
</cp:coreProperties>
</file>