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gsatron\Desktop\ให้พี่แตน\"/>
    </mc:Choice>
  </mc:AlternateContent>
  <xr:revisionPtr revIDLastSave="0" documentId="13_ncr:1_{E7B5A426-ED53-42B6-A90D-3F79BD134828}" xr6:coauthVersionLast="47" xr6:coauthVersionMax="47" xr10:uidLastSave="{00000000-0000-0000-0000-000000000000}"/>
  <bookViews>
    <workbookView xWindow="-120" yWindow="-120" windowWidth="20730" windowHeight="11040" activeTab="2" xr2:uid="{A4BC9A98-4721-493C-AC29-D5BADAB0FE2C}"/>
  </bookViews>
  <sheets>
    <sheet name="จังหวัด" sheetId="1" r:id="rId1"/>
    <sheet name="อำเภอ" sheetId="2" r:id="rId2"/>
    <sheet name="ร้อยละผลผลิต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2" l="1"/>
  <c r="O43" i="2"/>
  <c r="K43" i="2"/>
  <c r="J43" i="2"/>
  <c r="D43" i="2"/>
  <c r="F43" i="2" s="1"/>
  <c r="C43" i="2"/>
  <c r="B43" i="2"/>
  <c r="O42" i="2"/>
  <c r="K42" i="2"/>
  <c r="J42" i="2"/>
  <c r="D42" i="2"/>
  <c r="F42" i="2" s="1"/>
  <c r="C42" i="2"/>
  <c r="B42" i="2"/>
  <c r="P41" i="2"/>
  <c r="O41" i="2"/>
  <c r="K41" i="2"/>
  <c r="J41" i="2"/>
  <c r="F41" i="2"/>
  <c r="D41" i="2"/>
  <c r="E41" i="2" s="1"/>
  <c r="C41" i="2"/>
  <c r="B41" i="2"/>
  <c r="O40" i="2"/>
  <c r="J40" i="2"/>
  <c r="D40" i="2"/>
  <c r="E40" i="2" s="1"/>
  <c r="C40" i="2"/>
  <c r="B40" i="2"/>
  <c r="P39" i="2"/>
  <c r="O39" i="2"/>
  <c r="K39" i="2"/>
  <c r="J39" i="2"/>
  <c r="D39" i="2"/>
  <c r="F39" i="2" s="1"/>
  <c r="C39" i="2"/>
  <c r="B39" i="2"/>
  <c r="O38" i="2"/>
  <c r="K38" i="2"/>
  <c r="J38" i="2"/>
  <c r="D38" i="2"/>
  <c r="F38" i="2" s="1"/>
  <c r="C38" i="2"/>
  <c r="B38" i="2"/>
  <c r="P37" i="2"/>
  <c r="O37" i="2"/>
  <c r="N37" i="2"/>
  <c r="M37" i="2"/>
  <c r="L37" i="2"/>
  <c r="I37" i="2"/>
  <c r="D37" i="2" s="1"/>
  <c r="H37" i="2"/>
  <c r="C37" i="2" s="1"/>
  <c r="G37" i="2"/>
  <c r="B37" i="2" s="1"/>
  <c r="P36" i="2"/>
  <c r="O36" i="2"/>
  <c r="K36" i="2"/>
  <c r="J36" i="2"/>
  <c r="D36" i="2"/>
  <c r="E36" i="2" s="1"/>
  <c r="C36" i="2"/>
  <c r="B36" i="2"/>
  <c r="P35" i="2"/>
  <c r="O35" i="2"/>
  <c r="K35" i="2"/>
  <c r="J35" i="2"/>
  <c r="D35" i="2"/>
  <c r="F35" i="2" s="1"/>
  <c r="C35" i="2"/>
  <c r="B35" i="2"/>
  <c r="P34" i="2"/>
  <c r="O34" i="2"/>
  <c r="K34" i="2"/>
  <c r="J34" i="2"/>
  <c r="D34" i="2"/>
  <c r="F34" i="2" s="1"/>
  <c r="C34" i="2"/>
  <c r="B34" i="2"/>
  <c r="P33" i="2"/>
  <c r="O33" i="2"/>
  <c r="K33" i="2"/>
  <c r="J33" i="2"/>
  <c r="D33" i="2"/>
  <c r="F33" i="2" s="1"/>
  <c r="C33" i="2"/>
  <c r="B33" i="2"/>
  <c r="P32" i="2"/>
  <c r="O32" i="2"/>
  <c r="K32" i="2"/>
  <c r="J32" i="2"/>
  <c r="D32" i="2"/>
  <c r="F32" i="2" s="1"/>
  <c r="C32" i="2"/>
  <c r="B32" i="2"/>
  <c r="P31" i="2"/>
  <c r="O31" i="2"/>
  <c r="K31" i="2"/>
  <c r="J31" i="2"/>
  <c r="D31" i="2"/>
  <c r="F31" i="2" s="1"/>
  <c r="C31" i="2"/>
  <c r="B31" i="2"/>
  <c r="P30" i="2"/>
  <c r="O30" i="2"/>
  <c r="K30" i="2"/>
  <c r="J30" i="2"/>
  <c r="D30" i="2"/>
  <c r="F30" i="2" s="1"/>
  <c r="C30" i="2"/>
  <c r="B30" i="2"/>
  <c r="N29" i="2"/>
  <c r="O29" i="2" s="1"/>
  <c r="M29" i="2"/>
  <c r="L29" i="2"/>
  <c r="I29" i="2"/>
  <c r="K29" i="2" s="1"/>
  <c r="H29" i="2"/>
  <c r="C29" i="2" s="1"/>
  <c r="G29" i="2"/>
  <c r="B29" i="2" s="1"/>
  <c r="D29" i="2"/>
  <c r="E29" i="2" s="1"/>
  <c r="P28" i="2"/>
  <c r="O28" i="2"/>
  <c r="K28" i="2"/>
  <c r="J28" i="2"/>
  <c r="D28" i="2"/>
  <c r="F28" i="2" s="1"/>
  <c r="C28" i="2"/>
  <c r="B28" i="2"/>
  <c r="P27" i="2"/>
  <c r="O27" i="2"/>
  <c r="K27" i="2"/>
  <c r="J27" i="2"/>
  <c r="D27" i="2"/>
  <c r="E27" i="2" s="1"/>
  <c r="C27" i="2"/>
  <c r="B27" i="2"/>
  <c r="P26" i="2"/>
  <c r="O26" i="2"/>
  <c r="K26" i="2"/>
  <c r="J26" i="2"/>
  <c r="D26" i="2"/>
  <c r="F26" i="2" s="1"/>
  <c r="C26" i="2"/>
  <c r="B26" i="2"/>
  <c r="P25" i="2"/>
  <c r="O25" i="2"/>
  <c r="K25" i="2"/>
  <c r="J25" i="2"/>
  <c r="D25" i="2"/>
  <c r="F25" i="2" s="1"/>
  <c r="C25" i="2"/>
  <c r="B25" i="2"/>
  <c r="P24" i="2"/>
  <c r="O24" i="2"/>
  <c r="K24" i="2"/>
  <c r="J24" i="2"/>
  <c r="D24" i="2"/>
  <c r="F24" i="2" s="1"/>
  <c r="C24" i="2"/>
  <c r="B24" i="2"/>
  <c r="P23" i="2"/>
  <c r="O23" i="2"/>
  <c r="K23" i="2"/>
  <c r="J23" i="2"/>
  <c r="D23" i="2"/>
  <c r="F23" i="2" s="1"/>
  <c r="C23" i="2"/>
  <c r="B23" i="2"/>
  <c r="P22" i="2"/>
  <c r="O22" i="2"/>
  <c r="K22" i="2"/>
  <c r="J22" i="2"/>
  <c r="F22" i="2"/>
  <c r="E22" i="2"/>
  <c r="D22" i="2"/>
  <c r="C22" i="2"/>
  <c r="B22" i="2"/>
  <c r="P21" i="2"/>
  <c r="O21" i="2"/>
  <c r="K21" i="2"/>
  <c r="J21" i="2"/>
  <c r="F21" i="2"/>
  <c r="E21" i="2"/>
  <c r="D21" i="2"/>
  <c r="C21" i="2"/>
  <c r="B21" i="2"/>
  <c r="P20" i="2"/>
  <c r="O20" i="2"/>
  <c r="K20" i="2"/>
  <c r="J20" i="2"/>
  <c r="F20" i="2"/>
  <c r="E20" i="2"/>
  <c r="D20" i="2"/>
  <c r="C20" i="2"/>
  <c r="B20" i="2"/>
  <c r="P19" i="2"/>
  <c r="O19" i="2"/>
  <c r="K19" i="2"/>
  <c r="J19" i="2"/>
  <c r="D19" i="2"/>
  <c r="F19" i="2" s="1"/>
  <c r="C19" i="2"/>
  <c r="B19" i="2"/>
  <c r="N18" i="2"/>
  <c r="P18" i="2" s="1"/>
  <c r="M18" i="2"/>
  <c r="L18" i="2"/>
  <c r="I18" i="2"/>
  <c r="D18" i="2" s="1"/>
  <c r="H18" i="2"/>
  <c r="C18" i="2" s="1"/>
  <c r="G18" i="2"/>
  <c r="B18" i="2" s="1"/>
  <c r="P17" i="2"/>
  <c r="O17" i="2"/>
  <c r="K17" i="2"/>
  <c r="J17" i="2"/>
  <c r="D17" i="2"/>
  <c r="F17" i="2" s="1"/>
  <c r="C17" i="2"/>
  <c r="B17" i="2"/>
  <c r="P16" i="2"/>
  <c r="O16" i="2"/>
  <c r="K16" i="2"/>
  <c r="J16" i="2"/>
  <c r="F16" i="2"/>
  <c r="E16" i="2"/>
  <c r="D16" i="2"/>
  <c r="C16" i="2"/>
  <c r="B16" i="2"/>
  <c r="P15" i="2"/>
  <c r="O15" i="2"/>
  <c r="K15" i="2"/>
  <c r="J15" i="2"/>
  <c r="F15" i="2"/>
  <c r="E15" i="2"/>
  <c r="D15" i="2"/>
  <c r="C15" i="2"/>
  <c r="B15" i="2"/>
  <c r="P14" i="2"/>
  <c r="O14" i="2"/>
  <c r="K14" i="2"/>
  <c r="J14" i="2"/>
  <c r="F14" i="2"/>
  <c r="E14" i="2"/>
  <c r="D14" i="2"/>
  <c r="C14" i="2"/>
  <c r="B14" i="2"/>
  <c r="P13" i="2"/>
  <c r="O13" i="2"/>
  <c r="K13" i="2"/>
  <c r="J13" i="2"/>
  <c r="D13" i="2"/>
  <c r="E13" i="2" s="1"/>
  <c r="C13" i="2"/>
  <c r="B13" i="2"/>
  <c r="P12" i="2"/>
  <c r="O12" i="2"/>
  <c r="K12" i="2"/>
  <c r="J12" i="2"/>
  <c r="D12" i="2"/>
  <c r="E12" i="2" s="1"/>
  <c r="C12" i="2"/>
  <c r="B12" i="2"/>
  <c r="P11" i="2"/>
  <c r="O11" i="2"/>
  <c r="K11" i="2"/>
  <c r="J11" i="2"/>
  <c r="D11" i="2"/>
  <c r="F11" i="2" s="1"/>
  <c r="C11" i="2"/>
  <c r="B11" i="2"/>
  <c r="P10" i="2"/>
  <c r="O10" i="2"/>
  <c r="K10" i="2"/>
  <c r="J10" i="2"/>
  <c r="D10" i="2"/>
  <c r="F10" i="2" s="1"/>
  <c r="C10" i="2"/>
  <c r="B10" i="2"/>
  <c r="P9" i="2"/>
  <c r="O9" i="2"/>
  <c r="K9" i="2"/>
  <c r="J9" i="2"/>
  <c r="D9" i="2"/>
  <c r="F9" i="2" s="1"/>
  <c r="C9" i="2"/>
  <c r="B9" i="2"/>
  <c r="P8" i="2"/>
  <c r="O8" i="2"/>
  <c r="K8" i="2"/>
  <c r="J8" i="2"/>
  <c r="D8" i="2"/>
  <c r="F8" i="2" s="1"/>
  <c r="C8" i="2"/>
  <c r="B8" i="2"/>
  <c r="N7" i="2"/>
  <c r="N6" i="2" s="1"/>
  <c r="M7" i="2"/>
  <c r="L7" i="2"/>
  <c r="I7" i="2"/>
  <c r="K7" i="2" s="1"/>
  <c r="H7" i="2"/>
  <c r="G7" i="2"/>
  <c r="B7" i="2" s="1"/>
  <c r="B6" i="2" s="1"/>
  <c r="C7" i="2"/>
  <c r="C6" i="2" s="1"/>
  <c r="M6" i="2"/>
  <c r="L6" i="2"/>
  <c r="I6" i="2"/>
  <c r="P10" i="1"/>
  <c r="O10" i="1"/>
  <c r="K10" i="1"/>
  <c r="J10" i="1"/>
  <c r="D10" i="1"/>
  <c r="F10" i="1" s="1"/>
  <c r="C10" i="1"/>
  <c r="B10" i="1"/>
  <c r="P9" i="1"/>
  <c r="O9" i="1"/>
  <c r="K9" i="1"/>
  <c r="J9" i="1"/>
  <c r="D9" i="1"/>
  <c r="F9" i="1" s="1"/>
  <c r="C9" i="1"/>
  <c r="B9" i="1"/>
  <c r="P8" i="1"/>
  <c r="O8" i="1"/>
  <c r="K8" i="1"/>
  <c r="J8" i="1"/>
  <c r="D8" i="1"/>
  <c r="F8" i="1" s="1"/>
  <c r="C8" i="1"/>
  <c r="B8" i="1"/>
  <c r="E8" i="1" s="1"/>
  <c r="P7" i="1"/>
  <c r="O7" i="1"/>
  <c r="K7" i="1"/>
  <c r="J7" i="1"/>
  <c r="D7" i="1"/>
  <c r="D6" i="1" s="1"/>
  <c r="C7" i="1"/>
  <c r="C6" i="1" s="1"/>
  <c r="B7" i="1"/>
  <c r="B6" i="1" s="1"/>
  <c r="N6" i="1"/>
  <c r="O6" i="1" s="1"/>
  <c r="M6" i="1"/>
  <c r="L6" i="1"/>
  <c r="I6" i="1"/>
  <c r="K6" i="1" s="1"/>
  <c r="H6" i="1"/>
  <c r="G6" i="1"/>
  <c r="E37" i="2" l="1"/>
  <c r="F37" i="2"/>
  <c r="F18" i="2"/>
  <c r="E18" i="2"/>
  <c r="P6" i="2"/>
  <c r="O6" i="2"/>
  <c r="O7" i="2"/>
  <c r="J18" i="2"/>
  <c r="F29" i="2"/>
  <c r="F27" i="2"/>
  <c r="J37" i="2"/>
  <c r="E25" i="2"/>
  <c r="E31" i="2"/>
  <c r="K37" i="2"/>
  <c r="E8" i="2"/>
  <c r="O18" i="2"/>
  <c r="J29" i="2"/>
  <c r="E42" i="2"/>
  <c r="E17" i="2"/>
  <c r="E23" i="2"/>
  <c r="E35" i="2"/>
  <c r="P7" i="2"/>
  <c r="K18" i="2"/>
  <c r="E19" i="2"/>
  <c r="P29" i="2"/>
  <c r="E34" i="2"/>
  <c r="E43" i="2"/>
  <c r="E33" i="2"/>
  <c r="D7" i="2"/>
  <c r="F36" i="2"/>
  <c r="E39" i="2"/>
  <c r="F13" i="2"/>
  <c r="J6" i="2"/>
  <c r="F12" i="2"/>
  <c r="E28" i="2"/>
  <c r="E11" i="2"/>
  <c r="E26" i="2"/>
  <c r="E32" i="2"/>
  <c r="E38" i="2"/>
  <c r="E9" i="2"/>
  <c r="J7" i="2"/>
  <c r="E24" i="2"/>
  <c r="E30" i="2"/>
  <c r="E10" i="2"/>
  <c r="G6" i="2"/>
  <c r="H6" i="2"/>
  <c r="K6" i="2" s="1"/>
  <c r="F6" i="1"/>
  <c r="E6" i="1"/>
  <c r="P6" i="1"/>
  <c r="E10" i="1"/>
  <c r="F7" i="1"/>
  <c r="J6" i="1"/>
  <c r="E9" i="1"/>
  <c r="E7" i="1"/>
  <c r="D6" i="2" l="1"/>
  <c r="F7" i="2"/>
  <c r="E7" i="2"/>
  <c r="F6" i="2" l="1"/>
  <c r="E6" i="2"/>
</calcChain>
</file>

<file path=xl/sharedStrings.xml><?xml version="1.0" encoding="utf-8"?>
<sst xmlns="http://schemas.openxmlformats.org/spreadsheetml/2006/main" count="180" uniqueCount="79">
  <si>
    <t>ข้าวโพดเลี้ยงสัตว์ รวมรุ่น</t>
  </si>
  <si>
    <t>ข้าวโพดเลี้ยงสัตว์ รุ่น 1</t>
  </si>
  <si>
    <t>ข้าวโพดเลี้ยงสัตว์ รุ่น 2</t>
  </si>
  <si>
    <t>ภาค/จังหวัด</t>
  </si>
  <si>
    <t>เนื้อที่</t>
  </si>
  <si>
    <t>ผลผลิต</t>
  </si>
  <si>
    <t xml:space="preserve">ผลผลิตต่อไร่ </t>
  </si>
  <si>
    <t>เพาะปลูก</t>
  </si>
  <si>
    <t>เก็บเกี่ยว</t>
  </si>
  <si>
    <t>(ไร่)</t>
  </si>
  <si>
    <t>(ตัน)</t>
  </si>
  <si>
    <t>(กก.)</t>
  </si>
  <si>
    <t>สระบุรี</t>
  </si>
  <si>
    <t>ลพบุรี</t>
  </si>
  <si>
    <t>ชัยนาท</t>
  </si>
  <si>
    <t>สุพรรณบุรี</t>
  </si>
  <si>
    <t>อำเภอ</t>
  </si>
  <si>
    <t>เมืองสระบุรี</t>
  </si>
  <si>
    <t>แก่งคอย</t>
  </si>
  <si>
    <t>บ้านหมอ</t>
  </si>
  <si>
    <t>พระพุทธบาท</t>
  </si>
  <si>
    <t>มวกเหล็ก</t>
  </si>
  <si>
    <t>วิหารแดง</t>
  </si>
  <si>
    <t>เสาไห้</t>
  </si>
  <si>
    <t>หนองโดน</t>
  </si>
  <si>
    <t>วังม่วง</t>
  </si>
  <si>
    <t xml:space="preserve">เฉลิมพระเกียรติ   </t>
  </si>
  <si>
    <t>เมืองลพบุรี</t>
  </si>
  <si>
    <t>โคกสำโรง</t>
  </si>
  <si>
    <t>ชัยบาดาล</t>
  </si>
  <si>
    <t>บ้านหมี่</t>
  </si>
  <si>
    <t>พัฒนานิคม</t>
  </si>
  <si>
    <t>ท่าหลวง</t>
  </si>
  <si>
    <t>สระโบสถ์</t>
  </si>
  <si>
    <t>โคกเจริญ</t>
  </si>
  <si>
    <t>ลำสนธิ</t>
  </si>
  <si>
    <t>หนองม่วง</t>
  </si>
  <si>
    <t>เมืองชัยนาท</t>
  </si>
  <si>
    <t>มโนรมย์</t>
  </si>
  <si>
    <t>วัดสิงห์</t>
  </si>
  <si>
    <t>สรรคบุรี</t>
  </si>
  <si>
    <t>หันคา</t>
  </si>
  <si>
    <t>หนองมะโมง</t>
  </si>
  <si>
    <t>เนินขาม</t>
  </si>
  <si>
    <t>ดอนเจดีย์</t>
  </si>
  <si>
    <t>..</t>
  </si>
  <si>
    <t>เดิมบางนางบวช</t>
  </si>
  <si>
    <t>สามชุก</t>
  </si>
  <si>
    <t>อู่ทอง</t>
  </si>
  <si>
    <t>ด่านช้าง</t>
  </si>
  <si>
    <t>หนองหญ้าไซ</t>
  </si>
  <si>
    <t>ข้าวโพด</t>
  </si>
  <si>
    <t>ร้อยละและปริมาณผลผลิตรายเดือน</t>
  </si>
  <si>
    <t xml:space="preserve">รวม </t>
  </si>
  <si>
    <t>เลี้ยงสัตว์</t>
  </si>
  <si>
    <t>มิ.ย.65</t>
  </si>
  <si>
    <t>ก.ค.</t>
  </si>
  <si>
    <t>ส.ค.</t>
  </si>
  <si>
    <t>ก.ย.</t>
  </si>
  <si>
    <t>ต.ค.</t>
  </si>
  <si>
    <t>พ.ย.</t>
  </si>
  <si>
    <t>ธ.ค.</t>
  </si>
  <si>
    <t>ม.ค.66</t>
  </si>
  <si>
    <t>ก.พ.</t>
  </si>
  <si>
    <t>มี.ค.</t>
  </si>
  <si>
    <t>เม.ย.</t>
  </si>
  <si>
    <t>พ.ค.</t>
  </si>
  <si>
    <t>ร้อยละ / ตัน</t>
  </si>
  <si>
    <t>รวมรุ่น</t>
  </si>
  <si>
    <t>รุ่น 1</t>
  </si>
  <si>
    <t>รุ่น 2</t>
  </si>
  <si>
    <t>จังหวัด/</t>
  </si>
  <si>
    <t>ที่มา: ผ่านคณะทำงานพัฒนาคุณภาพข้อมูลปริมาณการผลิตสินค้าเกษตรด้านพืช ภาคกลาง ครั้งที่ 2/2566 วันที่ 14 ธันวาคม 2566</t>
  </si>
  <si>
    <t xml:space="preserve">ตารางที่ 1 ข้าวโพดเลี้ยงสัตว์  : เนื้อที่เพาะปลูก  เนื้อที่เก็บเกี่ยว  ผลผลิต  และผลผลิตต่อไร่ แยกตามรุ่น ระดับสศท.7 และระดับจังหวัด ปีเพาะปลูก 2565/66 </t>
  </si>
  <si>
    <t>สศท.7</t>
  </si>
  <si>
    <t>สศท.7/</t>
  </si>
  <si>
    <t xml:space="preserve">ตารางที่ 2 ข้าวโพดเลี้ยงสัตว์  : เนื้อที่เพาะปลูก  เนื้อที่เก็บเกี่ยว  ผลผลิต  และผลผลิตต่อไร่ แยกตามรุ่น ระดับสศท.7 จังหวัดและอำเภอ ปีเพาะปลูก 2565/66 </t>
  </si>
  <si>
    <t>สศท.7/จังหวัด</t>
  </si>
  <si>
    <t xml:space="preserve">ตารางที่ 3 ข้าวโพดเลี้ยงสัตว์ : ร้อยละและปริมาณผลผลิตจากการเก็บเกี่ยวรายเดือน แยกตามรุ่น สศท.7 ระดับจังหวัด  ปีเพาะปลูก 2565/66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</si>
</sst>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  <numFmt numFmtId="189" formatCode="_-* #,##0.0000_-;\-* #,##0.00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43" fontId="3" fillId="0" borderId="0" xfId="1" applyFont="1" applyFill="1"/>
    <xf numFmtId="0" fontId="3" fillId="0" borderId="0" xfId="0" applyFont="1"/>
    <xf numFmtId="187" fontId="3" fillId="0" borderId="0" xfId="1" applyNumberFormat="1" applyFont="1"/>
    <xf numFmtId="0" fontId="2" fillId="2" borderId="1" xfId="0" applyFont="1" applyFill="1" applyBorder="1" applyAlignment="1">
      <alignment horizontal="centerContinuous" vertical="center"/>
    </xf>
    <xf numFmtId="43" fontId="2" fillId="3" borderId="2" xfId="1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Continuous" vertical="center"/>
    </xf>
    <xf numFmtId="43" fontId="2" fillId="2" borderId="2" xfId="1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/>
    </xf>
    <xf numFmtId="187" fontId="3" fillId="3" borderId="3" xfId="1" applyNumberFormat="1" applyFont="1" applyFill="1" applyBorder="1" applyAlignment="1">
      <alignment horizontal="centerContinuous" vertical="center"/>
    </xf>
    <xf numFmtId="43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Continuous" vertical="center"/>
    </xf>
    <xf numFmtId="43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43" fontId="2" fillId="3" borderId="5" xfId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87" fontId="2" fillId="3" borderId="6" xfId="1" applyNumberFormat="1" applyFont="1" applyFill="1" applyBorder="1" applyAlignment="1">
      <alignment horizontal="center" vertical="center"/>
    </xf>
    <xf numFmtId="187" fontId="2" fillId="4" borderId="7" xfId="0" applyNumberFormat="1" applyFont="1" applyFill="1" applyBorder="1"/>
    <xf numFmtId="0" fontId="2" fillId="4" borderId="7" xfId="0" applyFont="1" applyFill="1" applyBorder="1" applyAlignment="1">
      <alignment horizontal="right" vertical="center"/>
    </xf>
    <xf numFmtId="187" fontId="2" fillId="0" borderId="8" xfId="0" applyNumberFormat="1" applyFont="1" applyBorder="1"/>
    <xf numFmtId="3" fontId="2" fillId="0" borderId="8" xfId="1" applyNumberFormat="1" applyFont="1" applyFill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187" fontId="2" fillId="0" borderId="8" xfId="1" applyNumberFormat="1" applyFont="1" applyFill="1" applyBorder="1" applyAlignment="1">
      <alignment horizontal="right"/>
    </xf>
    <xf numFmtId="187" fontId="2" fillId="0" borderId="9" xfId="0" applyNumberFormat="1" applyFont="1" applyBorder="1"/>
    <xf numFmtId="3" fontId="2" fillId="0" borderId="9" xfId="1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87" fontId="2" fillId="0" borderId="9" xfId="1" applyNumberFormat="1" applyFont="1" applyFill="1" applyBorder="1" applyAlignment="1">
      <alignment horizontal="right"/>
    </xf>
    <xf numFmtId="187" fontId="2" fillId="0" borderId="7" xfId="0" applyNumberFormat="1" applyFont="1" applyBorder="1"/>
    <xf numFmtId="3" fontId="2" fillId="0" borderId="7" xfId="1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87" fontId="3" fillId="0" borderId="9" xfId="0" applyNumberFormat="1" applyFont="1" applyBorder="1"/>
    <xf numFmtId="3" fontId="3" fillId="0" borderId="9" xfId="1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9" xfId="2" applyNumberFormat="1" applyFont="1" applyFill="1" applyBorder="1" applyAlignment="1">
      <alignment horizontal="right"/>
    </xf>
    <xf numFmtId="3" fontId="3" fillId="0" borderId="9" xfId="0" applyNumberFormat="1" applyFont="1" applyBorder="1"/>
    <xf numFmtId="187" fontId="3" fillId="0" borderId="9" xfId="1" applyNumberFormat="1" applyFont="1" applyBorder="1"/>
    <xf numFmtId="187" fontId="3" fillId="0" borderId="9" xfId="1" applyNumberFormat="1" applyFont="1" applyFill="1" applyBorder="1"/>
    <xf numFmtId="187" fontId="3" fillId="0" borderId="7" xfId="0" applyNumberFormat="1" applyFont="1" applyBorder="1"/>
    <xf numFmtId="3" fontId="3" fillId="0" borderId="7" xfId="1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7" xfId="2" applyNumberFormat="1" applyFont="1" applyFill="1" applyBorder="1" applyAlignment="1">
      <alignment horizontal="right"/>
    </xf>
    <xf numFmtId="0" fontId="2" fillId="0" borderId="0" xfId="0" quotePrefix="1" applyFont="1"/>
    <xf numFmtId="0" fontId="5" fillId="0" borderId="0" xfId="0" quotePrefix="1" applyFont="1" applyAlignment="1">
      <alignment horizontal="left"/>
    </xf>
    <xf numFmtId="3" fontId="5" fillId="0" borderId="0" xfId="1" applyNumberFormat="1" applyFont="1" applyFill="1" applyBorder="1" applyAlignment="1"/>
    <xf numFmtId="0" fontId="5" fillId="0" borderId="0" xfId="0" applyFont="1"/>
    <xf numFmtId="43" fontId="5" fillId="0" borderId="10" xfId="1" applyFont="1" applyFill="1" applyBorder="1" applyAlignment="1" applyProtection="1">
      <alignment horizontal="center"/>
    </xf>
    <xf numFmtId="43" fontId="5" fillId="0" borderId="0" xfId="1" applyFont="1" applyFill="1" applyBorder="1" applyAlignment="1">
      <alignment horizontal="center"/>
    </xf>
    <xf numFmtId="43" fontId="5" fillId="0" borderId="1" xfId="0" applyNumberFormat="1" applyFont="1" applyBorder="1"/>
    <xf numFmtId="0" fontId="5" fillId="0" borderId="11" xfId="0" applyFont="1" applyBorder="1" applyAlignment="1">
      <alignment horizontal="left"/>
    </xf>
    <xf numFmtId="188" fontId="5" fillId="0" borderId="12" xfId="1" applyNumberFormat="1" applyFont="1" applyFill="1" applyBorder="1" applyAlignment="1">
      <alignment horizontal="center"/>
    </xf>
    <xf numFmtId="188" fontId="5" fillId="0" borderId="6" xfId="1" applyNumberFormat="1" applyFont="1" applyBorder="1" applyAlignment="1"/>
    <xf numFmtId="43" fontId="5" fillId="0" borderId="1" xfId="1" applyFont="1" applyFill="1" applyBorder="1" applyAlignment="1" applyProtection="1">
      <alignment horizontal="center"/>
    </xf>
    <xf numFmtId="189" fontId="5" fillId="0" borderId="0" xfId="1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187" fontId="5" fillId="0" borderId="12" xfId="1" applyNumberFormat="1" applyFont="1" applyBorder="1" applyAlignment="1">
      <alignment horizontal="right"/>
    </xf>
    <xf numFmtId="43" fontId="5" fillId="0" borderId="12" xfId="1" applyFont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quotePrefix="1" applyFont="1" applyFill="1" applyBorder="1" applyAlignment="1">
      <alignment horizontal="center"/>
    </xf>
    <xf numFmtId="187" fontId="2" fillId="4" borderId="9" xfId="0" applyNumberFormat="1" applyFont="1" applyFill="1" applyBorder="1"/>
    <xf numFmtId="3" fontId="2" fillId="4" borderId="9" xfId="1" applyNumberFormat="1" applyFont="1" applyFill="1" applyBorder="1" applyAlignment="1">
      <alignment horizontal="right"/>
    </xf>
    <xf numFmtId="3" fontId="2" fillId="4" borderId="9" xfId="0" applyNumberFormat="1" applyFont="1" applyFill="1" applyBorder="1" applyAlignment="1">
      <alignment horizontal="right"/>
    </xf>
    <xf numFmtId="187" fontId="2" fillId="4" borderId="9" xfId="1" applyNumberFormat="1" applyFont="1" applyFill="1" applyBorder="1" applyAlignment="1">
      <alignment horizontal="right"/>
    </xf>
    <xf numFmtId="187" fontId="2" fillId="5" borderId="7" xfId="0" applyNumberFormat="1" applyFont="1" applyFill="1" applyBorder="1"/>
    <xf numFmtId="0" fontId="2" fillId="5" borderId="7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Continuous" vertical="center"/>
    </xf>
    <xf numFmtId="0" fontId="3" fillId="6" borderId="6" xfId="0" applyFont="1" applyFill="1" applyBorder="1"/>
    <xf numFmtId="43" fontId="2" fillId="6" borderId="2" xfId="1" applyFont="1" applyFill="1" applyBorder="1" applyAlignment="1">
      <alignment horizontal="centerContinuous" vertical="center"/>
    </xf>
    <xf numFmtId="0" fontId="3" fillId="6" borderId="3" xfId="0" applyFont="1" applyFill="1" applyBorder="1" applyAlignment="1">
      <alignment horizontal="centerContinuous" vertical="center"/>
    </xf>
    <xf numFmtId="0" fontId="3" fillId="6" borderId="4" xfId="0" applyFont="1" applyFill="1" applyBorder="1" applyAlignment="1">
      <alignment horizontal="centerContinuous" vertical="center"/>
    </xf>
    <xf numFmtId="43" fontId="2" fillId="6" borderId="1" xfId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Continuous" vertical="center"/>
    </xf>
    <xf numFmtId="0" fontId="2" fillId="6" borderId="4" xfId="0" applyFont="1" applyFill="1" applyBorder="1" applyAlignment="1">
      <alignment horizontal="centerContinuous" vertical="center"/>
    </xf>
    <xf numFmtId="43" fontId="2" fillId="6" borderId="5" xfId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43" fontId="2" fillId="6" borderId="6" xfId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43" fontId="2" fillId="4" borderId="2" xfId="1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/>
    </xf>
    <xf numFmtId="0" fontId="3" fillId="4" borderId="4" xfId="0" applyFont="1" applyFill="1" applyBorder="1" applyAlignment="1">
      <alignment horizontal="centerContinuous" vertical="center"/>
    </xf>
    <xf numFmtId="43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43" fontId="2" fillId="4" borderId="5" xfId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87" fontId="3" fillId="4" borderId="3" xfId="1" applyNumberFormat="1" applyFont="1" applyFill="1" applyBorder="1" applyAlignment="1">
      <alignment horizontal="centerContinuous" vertical="center"/>
    </xf>
    <xf numFmtId="187" fontId="2" fillId="4" borderId="6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7" fontId="2" fillId="3" borderId="5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87" fontId="2" fillId="4" borderId="1" xfId="1" applyNumberFormat="1" applyFont="1" applyFill="1" applyBorder="1" applyAlignment="1">
      <alignment horizontal="center" vertical="center"/>
    </xf>
    <xf numFmtId="187" fontId="2" fillId="4" borderId="5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 applyProtection="1">
      <alignment vertical="top"/>
    </xf>
    <xf numFmtId="43" fontId="5" fillId="4" borderId="5" xfId="1" applyFont="1" applyFill="1" applyBorder="1" applyAlignment="1" applyProtection="1">
      <alignment vertical="top"/>
    </xf>
    <xf numFmtId="43" fontId="5" fillId="4" borderId="6" xfId="1" applyFont="1" applyFill="1" applyBorder="1" applyAlignment="1" applyProtection="1">
      <alignment vertical="top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3" fontId="5" fillId="4" borderId="2" xfId="1" quotePrefix="1" applyNumberFormat="1" applyFont="1" applyFill="1" applyBorder="1" applyAlignment="1">
      <alignment horizontal="center"/>
    </xf>
    <xf numFmtId="3" fontId="5" fillId="4" borderId="3" xfId="1" quotePrefix="1" applyNumberFormat="1" applyFont="1" applyFill="1" applyBorder="1" applyAlignment="1">
      <alignment horizontal="center"/>
    </xf>
    <xf numFmtId="187" fontId="5" fillId="4" borderId="1" xfId="0" applyNumberFormat="1" applyFont="1" applyFill="1" applyBorder="1" applyAlignment="1">
      <alignment horizontal="left" vertical="top"/>
    </xf>
    <xf numFmtId="187" fontId="5" fillId="4" borderId="5" xfId="0" applyNumberFormat="1" applyFont="1" applyFill="1" applyBorder="1" applyAlignment="1">
      <alignment horizontal="left" vertical="top"/>
    </xf>
    <xf numFmtId="187" fontId="5" fillId="4" borderId="6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เครื่องหมายจุลภาค 3 3 2" xfId="2" xr:uid="{8E6702D0-3B05-4B56-8297-7AEFD3CD2CBF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0A69-D455-4936-A9A7-C8F05D65BB24}">
  <dimension ref="A1:P12"/>
  <sheetViews>
    <sheetView workbookViewId="0">
      <selection activeCell="G9" sqref="G9"/>
    </sheetView>
  </sheetViews>
  <sheetFormatPr defaultRowHeight="14.25" x14ac:dyDescent="0.2"/>
  <sheetData>
    <row r="1" spans="1:16" ht="24" x14ac:dyDescent="0.55000000000000004">
      <c r="A1" s="1" t="s">
        <v>73</v>
      </c>
      <c r="B1" s="2"/>
      <c r="C1" s="3"/>
      <c r="D1" s="3"/>
      <c r="E1" s="3"/>
      <c r="F1" s="3"/>
      <c r="G1" s="2"/>
      <c r="H1" s="3"/>
      <c r="I1" s="3"/>
      <c r="J1" s="3"/>
      <c r="K1" s="3"/>
      <c r="L1" s="3"/>
      <c r="M1" s="3"/>
      <c r="N1" s="4"/>
      <c r="O1" s="3"/>
      <c r="P1" s="3"/>
    </row>
    <row r="2" spans="1:16" ht="24" x14ac:dyDescent="0.2">
      <c r="A2" s="5"/>
      <c r="B2" s="6" t="s">
        <v>0</v>
      </c>
      <c r="C2" s="7"/>
      <c r="D2" s="7"/>
      <c r="E2" s="7"/>
      <c r="F2" s="8"/>
      <c r="G2" s="9" t="s">
        <v>1</v>
      </c>
      <c r="H2" s="10"/>
      <c r="I2" s="10"/>
      <c r="J2" s="10"/>
      <c r="K2" s="11"/>
      <c r="L2" s="12" t="s">
        <v>2</v>
      </c>
      <c r="M2" s="7"/>
      <c r="N2" s="13"/>
      <c r="O2" s="7"/>
      <c r="P2" s="8"/>
    </row>
    <row r="3" spans="1:16" ht="24" x14ac:dyDescent="0.2">
      <c r="A3" s="129" t="s">
        <v>77</v>
      </c>
      <c r="B3" s="14" t="s">
        <v>4</v>
      </c>
      <c r="C3" s="15" t="s">
        <v>4</v>
      </c>
      <c r="D3" s="107" t="s">
        <v>5</v>
      </c>
      <c r="E3" s="12" t="s">
        <v>6</v>
      </c>
      <c r="F3" s="16"/>
      <c r="G3" s="17" t="s">
        <v>4</v>
      </c>
      <c r="H3" s="18" t="s">
        <v>4</v>
      </c>
      <c r="I3" s="109" t="s">
        <v>5</v>
      </c>
      <c r="J3" s="19" t="s">
        <v>6</v>
      </c>
      <c r="K3" s="20"/>
      <c r="L3" s="15" t="s">
        <v>4</v>
      </c>
      <c r="M3" s="15" t="s">
        <v>4</v>
      </c>
      <c r="N3" s="111" t="s">
        <v>5</v>
      </c>
      <c r="O3" s="12" t="s">
        <v>6</v>
      </c>
      <c r="P3" s="16"/>
    </row>
    <row r="4" spans="1:16" ht="24" x14ac:dyDescent="0.2">
      <c r="A4" s="129"/>
      <c r="B4" s="21" t="s">
        <v>7</v>
      </c>
      <c r="C4" s="22" t="s">
        <v>8</v>
      </c>
      <c r="D4" s="108"/>
      <c r="E4" s="15" t="s">
        <v>7</v>
      </c>
      <c r="F4" s="15" t="s">
        <v>8</v>
      </c>
      <c r="G4" s="23" t="s">
        <v>7</v>
      </c>
      <c r="H4" s="24" t="s">
        <v>8</v>
      </c>
      <c r="I4" s="110"/>
      <c r="J4" s="18" t="s">
        <v>7</v>
      </c>
      <c r="K4" s="18" t="s">
        <v>8</v>
      </c>
      <c r="L4" s="22" t="s">
        <v>7</v>
      </c>
      <c r="M4" s="22" t="s">
        <v>8</v>
      </c>
      <c r="N4" s="112"/>
      <c r="O4" s="15" t="s">
        <v>7</v>
      </c>
      <c r="P4" s="15" t="s">
        <v>8</v>
      </c>
    </row>
    <row r="5" spans="1:16" ht="24" x14ac:dyDescent="0.2">
      <c r="A5" s="130"/>
      <c r="B5" s="25" t="s">
        <v>9</v>
      </c>
      <c r="C5" s="26" t="s">
        <v>9</v>
      </c>
      <c r="D5" s="26" t="s">
        <v>10</v>
      </c>
      <c r="E5" s="26" t="s">
        <v>11</v>
      </c>
      <c r="F5" s="26" t="s">
        <v>11</v>
      </c>
      <c r="G5" s="27" t="s">
        <v>9</v>
      </c>
      <c r="H5" s="28" t="s">
        <v>9</v>
      </c>
      <c r="I5" s="28" t="s">
        <v>10</v>
      </c>
      <c r="J5" s="28" t="s">
        <v>11</v>
      </c>
      <c r="K5" s="28" t="s">
        <v>11</v>
      </c>
      <c r="L5" s="26" t="s">
        <v>9</v>
      </c>
      <c r="M5" s="26" t="s">
        <v>9</v>
      </c>
      <c r="N5" s="29" t="s">
        <v>10</v>
      </c>
      <c r="O5" s="26" t="s">
        <v>11</v>
      </c>
      <c r="P5" s="26" t="s">
        <v>11</v>
      </c>
    </row>
    <row r="6" spans="1:16" ht="24" x14ac:dyDescent="0.55000000000000004">
      <c r="A6" s="30" t="s">
        <v>74</v>
      </c>
      <c r="B6" s="30">
        <f>SUM(B7,B8,B9,B10)</f>
        <v>622208</v>
      </c>
      <c r="C6" s="30">
        <f>SUM(C7,C8,C9,C10)</f>
        <v>612062</v>
      </c>
      <c r="D6" s="30">
        <f>SUM(D7,D8,D9,D10)</f>
        <v>460573</v>
      </c>
      <c r="E6" s="31">
        <f>ROUND((D6*1000)/B6,0)</f>
        <v>740</v>
      </c>
      <c r="F6" s="31">
        <f>ROUND((D6*1000)/C6,0)</f>
        <v>752</v>
      </c>
      <c r="G6" s="30">
        <f>SUM(G7,G8,G9,G10)</f>
        <v>606707</v>
      </c>
      <c r="H6" s="30">
        <f>SUM(H7,H8,H9,H10)</f>
        <v>596655</v>
      </c>
      <c r="I6" s="30">
        <f>SUM(I7,I8,I9,I10)</f>
        <v>448195</v>
      </c>
      <c r="J6" s="31">
        <f>ROUND((I6*1000)/G6,0)</f>
        <v>739</v>
      </c>
      <c r="K6" s="31">
        <f>ROUND((I6*1000)/H6,0)</f>
        <v>751</v>
      </c>
      <c r="L6" s="30">
        <f>SUM(L7,L8,L9,L10)</f>
        <v>15501</v>
      </c>
      <c r="M6" s="30">
        <f>SUM(M7,M8,M9,M10)</f>
        <v>15407</v>
      </c>
      <c r="N6" s="30">
        <f>SUM(N7,N8,N9,N10)</f>
        <v>12378</v>
      </c>
      <c r="O6" s="31">
        <f>ROUND((N6*1000)/L6,0)</f>
        <v>799</v>
      </c>
      <c r="P6" s="31">
        <f>ROUND((N6*1000)/M6,0)</f>
        <v>803</v>
      </c>
    </row>
    <row r="7" spans="1:16" ht="24" x14ac:dyDescent="0.55000000000000004">
      <c r="A7" s="32" t="s">
        <v>12</v>
      </c>
      <c r="B7" s="33">
        <f t="shared" ref="B7:D10" si="0">SUM(G7,L7)</f>
        <v>176960</v>
      </c>
      <c r="C7" s="33">
        <f t="shared" si="0"/>
        <v>172602</v>
      </c>
      <c r="D7" s="33">
        <f t="shared" si="0"/>
        <v>129066</v>
      </c>
      <c r="E7" s="34">
        <f t="shared" ref="E7:E10" si="1">IFERROR(ROUND(D7/B7*1000,0),0)</f>
        <v>729</v>
      </c>
      <c r="F7" s="34">
        <f t="shared" ref="F7:F10" si="2">IFERROR(ROUND(D7/C7*1000,0),0)</f>
        <v>748</v>
      </c>
      <c r="G7" s="33">
        <v>172354</v>
      </c>
      <c r="H7" s="33">
        <v>167996</v>
      </c>
      <c r="I7" s="33">
        <v>125043</v>
      </c>
      <c r="J7" s="34">
        <f t="shared" ref="J7:J10" si="3">IFERROR(ROUND(I7/G7*1000,0),0)</f>
        <v>726</v>
      </c>
      <c r="K7" s="34">
        <f t="shared" ref="K7:K10" si="4">IFERROR(ROUND(I7/H7*1000,0),0)</f>
        <v>744</v>
      </c>
      <c r="L7" s="33">
        <v>4606</v>
      </c>
      <c r="M7" s="33">
        <v>4606</v>
      </c>
      <c r="N7" s="35">
        <v>4023</v>
      </c>
      <c r="O7" s="34">
        <f t="shared" ref="O7:O10" si="5">IFERROR(ROUND(N7/L7*1000,0),0)</f>
        <v>873</v>
      </c>
      <c r="P7" s="34">
        <f t="shared" ref="P7:P10" si="6">IFERROR(ROUND(N7/M7*1000,0),0)</f>
        <v>873</v>
      </c>
    </row>
    <row r="8" spans="1:16" ht="24" x14ac:dyDescent="0.55000000000000004">
      <c r="A8" s="36" t="s">
        <v>13</v>
      </c>
      <c r="B8" s="37">
        <f t="shared" si="0"/>
        <v>386950</v>
      </c>
      <c r="C8" s="37">
        <f t="shared" si="0"/>
        <v>381324</v>
      </c>
      <c r="D8" s="37">
        <f t="shared" si="0"/>
        <v>290388</v>
      </c>
      <c r="E8" s="38">
        <f t="shared" si="1"/>
        <v>750</v>
      </c>
      <c r="F8" s="38">
        <f t="shared" si="2"/>
        <v>762</v>
      </c>
      <c r="G8" s="37">
        <v>382207</v>
      </c>
      <c r="H8" s="37">
        <v>376671</v>
      </c>
      <c r="I8" s="37">
        <v>286682</v>
      </c>
      <c r="J8" s="38">
        <f t="shared" si="3"/>
        <v>750</v>
      </c>
      <c r="K8" s="38">
        <f t="shared" si="4"/>
        <v>761</v>
      </c>
      <c r="L8" s="37">
        <v>4743</v>
      </c>
      <c r="M8" s="37">
        <v>4653</v>
      </c>
      <c r="N8" s="39">
        <v>3706</v>
      </c>
      <c r="O8" s="38">
        <f t="shared" si="5"/>
        <v>781</v>
      </c>
      <c r="P8" s="38">
        <f t="shared" si="6"/>
        <v>796</v>
      </c>
    </row>
    <row r="9" spans="1:16" ht="24" x14ac:dyDescent="0.55000000000000004">
      <c r="A9" s="36" t="s">
        <v>14</v>
      </c>
      <c r="B9" s="37">
        <f t="shared" si="0"/>
        <v>16240</v>
      </c>
      <c r="C9" s="37">
        <f t="shared" si="0"/>
        <v>16089</v>
      </c>
      <c r="D9" s="37">
        <f t="shared" si="0"/>
        <v>11359</v>
      </c>
      <c r="E9" s="38">
        <f t="shared" si="1"/>
        <v>699</v>
      </c>
      <c r="F9" s="38">
        <f t="shared" si="2"/>
        <v>706</v>
      </c>
      <c r="G9" s="37">
        <v>14152</v>
      </c>
      <c r="H9" s="37">
        <v>14005</v>
      </c>
      <c r="I9" s="37">
        <v>9648</v>
      </c>
      <c r="J9" s="38">
        <f t="shared" si="3"/>
        <v>682</v>
      </c>
      <c r="K9" s="38">
        <f t="shared" si="4"/>
        <v>689</v>
      </c>
      <c r="L9" s="37">
        <v>2088</v>
      </c>
      <c r="M9" s="37">
        <v>2084</v>
      </c>
      <c r="N9" s="37">
        <v>1711</v>
      </c>
      <c r="O9" s="38">
        <f t="shared" si="5"/>
        <v>819</v>
      </c>
      <c r="P9" s="38">
        <f t="shared" si="6"/>
        <v>821</v>
      </c>
    </row>
    <row r="10" spans="1:16" ht="24" x14ac:dyDescent="0.55000000000000004">
      <c r="A10" s="40" t="s">
        <v>15</v>
      </c>
      <c r="B10" s="41">
        <f t="shared" si="0"/>
        <v>42058</v>
      </c>
      <c r="C10" s="41">
        <f t="shared" si="0"/>
        <v>42047</v>
      </c>
      <c r="D10" s="41">
        <f t="shared" si="0"/>
        <v>29760</v>
      </c>
      <c r="E10" s="42">
        <f t="shared" si="1"/>
        <v>708</v>
      </c>
      <c r="F10" s="42">
        <f t="shared" si="2"/>
        <v>708</v>
      </c>
      <c r="G10" s="41">
        <v>37994</v>
      </c>
      <c r="H10" s="41">
        <v>37983</v>
      </c>
      <c r="I10" s="41">
        <v>26822</v>
      </c>
      <c r="J10" s="42">
        <f t="shared" si="3"/>
        <v>706</v>
      </c>
      <c r="K10" s="42">
        <f t="shared" si="4"/>
        <v>706</v>
      </c>
      <c r="L10" s="41">
        <v>4064</v>
      </c>
      <c r="M10" s="41">
        <v>4064</v>
      </c>
      <c r="N10" s="41">
        <v>2938</v>
      </c>
      <c r="O10" s="42">
        <f t="shared" si="5"/>
        <v>723</v>
      </c>
      <c r="P10" s="42">
        <f t="shared" si="6"/>
        <v>723</v>
      </c>
    </row>
    <row r="12" spans="1:16" x14ac:dyDescent="0.2">
      <c r="A12" t="s">
        <v>72</v>
      </c>
    </row>
  </sheetData>
  <mergeCells count="4">
    <mergeCell ref="D3:D4"/>
    <mergeCell ref="I3:I4"/>
    <mergeCell ref="N3:N4"/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F7C3-FCA7-4D7B-99BE-4999E6A1F259}">
  <dimension ref="A1:P45"/>
  <sheetViews>
    <sheetView workbookViewId="0">
      <selection activeCell="F9" sqref="F9"/>
    </sheetView>
  </sheetViews>
  <sheetFormatPr defaultRowHeight="14.25" x14ac:dyDescent="0.2"/>
  <cols>
    <col min="1" max="1" width="13" customWidth="1"/>
  </cols>
  <sheetData>
    <row r="1" spans="1:16" ht="24" x14ac:dyDescent="0.55000000000000004">
      <c r="A1" s="1" t="s">
        <v>76</v>
      </c>
      <c r="B1" s="2"/>
      <c r="C1" s="3"/>
      <c r="D1" s="3"/>
      <c r="E1" s="3"/>
      <c r="F1" s="3"/>
      <c r="G1" s="2"/>
      <c r="H1" s="3"/>
      <c r="I1" s="3"/>
      <c r="J1" s="3"/>
      <c r="K1" s="3"/>
      <c r="L1" s="3"/>
      <c r="M1" s="3"/>
      <c r="N1" s="4"/>
      <c r="O1" s="3"/>
      <c r="P1" s="3"/>
    </row>
    <row r="2" spans="1:16" ht="24" x14ac:dyDescent="0.2">
      <c r="A2" s="81" t="s">
        <v>75</v>
      </c>
      <c r="B2" s="94" t="s">
        <v>0</v>
      </c>
      <c r="C2" s="95"/>
      <c r="D2" s="95"/>
      <c r="E2" s="95"/>
      <c r="F2" s="96"/>
      <c r="G2" s="84" t="s">
        <v>1</v>
      </c>
      <c r="H2" s="85"/>
      <c r="I2" s="85"/>
      <c r="J2" s="85"/>
      <c r="K2" s="86"/>
      <c r="L2" s="99" t="s">
        <v>2</v>
      </c>
      <c r="M2" s="95"/>
      <c r="N2" s="105"/>
      <c r="O2" s="95"/>
      <c r="P2" s="96"/>
    </row>
    <row r="3" spans="1:16" ht="24" x14ac:dyDescent="0.2">
      <c r="A3" s="82" t="s">
        <v>71</v>
      </c>
      <c r="B3" s="97" t="s">
        <v>4</v>
      </c>
      <c r="C3" s="98" t="s">
        <v>4</v>
      </c>
      <c r="D3" s="113" t="s">
        <v>5</v>
      </c>
      <c r="E3" s="99" t="s">
        <v>6</v>
      </c>
      <c r="F3" s="100"/>
      <c r="G3" s="87" t="s">
        <v>4</v>
      </c>
      <c r="H3" s="81" t="s">
        <v>4</v>
      </c>
      <c r="I3" s="115" t="s">
        <v>5</v>
      </c>
      <c r="J3" s="88" t="s">
        <v>6</v>
      </c>
      <c r="K3" s="89"/>
      <c r="L3" s="98" t="s">
        <v>4</v>
      </c>
      <c r="M3" s="98" t="s">
        <v>4</v>
      </c>
      <c r="N3" s="117" t="s">
        <v>5</v>
      </c>
      <c r="O3" s="99" t="s">
        <v>6</v>
      </c>
      <c r="P3" s="100"/>
    </row>
    <row r="4" spans="1:16" ht="24" x14ac:dyDescent="0.2">
      <c r="A4" s="82" t="s">
        <v>16</v>
      </c>
      <c r="B4" s="101" t="s">
        <v>7</v>
      </c>
      <c r="C4" s="102" t="s">
        <v>8</v>
      </c>
      <c r="D4" s="114"/>
      <c r="E4" s="98" t="s">
        <v>7</v>
      </c>
      <c r="F4" s="98" t="s">
        <v>8</v>
      </c>
      <c r="G4" s="90" t="s">
        <v>7</v>
      </c>
      <c r="H4" s="91" t="s">
        <v>8</v>
      </c>
      <c r="I4" s="116"/>
      <c r="J4" s="81" t="s">
        <v>7</v>
      </c>
      <c r="K4" s="81" t="s">
        <v>8</v>
      </c>
      <c r="L4" s="102" t="s">
        <v>7</v>
      </c>
      <c r="M4" s="102" t="s">
        <v>8</v>
      </c>
      <c r="N4" s="118"/>
      <c r="O4" s="98" t="s">
        <v>7</v>
      </c>
      <c r="P4" s="98" t="s">
        <v>8</v>
      </c>
    </row>
    <row r="5" spans="1:16" ht="24" x14ac:dyDescent="0.55000000000000004">
      <c r="A5" s="83"/>
      <c r="B5" s="103" t="s">
        <v>9</v>
      </c>
      <c r="C5" s="104" t="s">
        <v>9</v>
      </c>
      <c r="D5" s="104" t="s">
        <v>10</v>
      </c>
      <c r="E5" s="104" t="s">
        <v>11</v>
      </c>
      <c r="F5" s="104" t="s">
        <v>11</v>
      </c>
      <c r="G5" s="92" t="s">
        <v>9</v>
      </c>
      <c r="H5" s="93" t="s">
        <v>9</v>
      </c>
      <c r="I5" s="93" t="s">
        <v>10</v>
      </c>
      <c r="J5" s="93" t="s">
        <v>11</v>
      </c>
      <c r="K5" s="93" t="s">
        <v>11</v>
      </c>
      <c r="L5" s="104" t="s">
        <v>9</v>
      </c>
      <c r="M5" s="104" t="s">
        <v>9</v>
      </c>
      <c r="N5" s="106" t="s">
        <v>10</v>
      </c>
      <c r="O5" s="104" t="s">
        <v>11</v>
      </c>
      <c r="P5" s="104" t="s">
        <v>11</v>
      </c>
    </row>
    <row r="6" spans="1:16" ht="24" x14ac:dyDescent="0.55000000000000004">
      <c r="A6" s="79" t="s">
        <v>74</v>
      </c>
      <c r="B6" s="79">
        <f>SUM(B7,B18,B29,B37)</f>
        <v>622208</v>
      </c>
      <c r="C6" s="79">
        <f t="shared" ref="C6:D6" si="0">SUM(C7,C18,C29,C37)</f>
        <v>612062</v>
      </c>
      <c r="D6" s="79">
        <f t="shared" si="0"/>
        <v>460573</v>
      </c>
      <c r="E6" s="80">
        <f>ROUND((D6*1000)/B6,0)</f>
        <v>740</v>
      </c>
      <c r="F6" s="80">
        <f>ROUND((D6*1000)/C6,0)</f>
        <v>752</v>
      </c>
      <c r="G6" s="79">
        <f t="shared" ref="G6:I6" si="1">SUM(G7,G18,G29,G37)</f>
        <v>606707</v>
      </c>
      <c r="H6" s="79">
        <f t="shared" si="1"/>
        <v>596655</v>
      </c>
      <c r="I6" s="79">
        <f t="shared" si="1"/>
        <v>448195</v>
      </c>
      <c r="J6" s="80">
        <f>ROUND((I6*1000)/G6,0)</f>
        <v>739</v>
      </c>
      <c r="K6" s="80">
        <f>ROUND((I6*1000)/H6,0)</f>
        <v>751</v>
      </c>
      <c r="L6" s="79">
        <f t="shared" ref="L6:N6" si="2">SUM(L7,L18,L29,L37)</f>
        <v>15501</v>
      </c>
      <c r="M6" s="79">
        <f t="shared" si="2"/>
        <v>15407</v>
      </c>
      <c r="N6" s="79">
        <f t="shared" si="2"/>
        <v>12378</v>
      </c>
      <c r="O6" s="80">
        <f>ROUND((N6*1000)/L6,0)</f>
        <v>799</v>
      </c>
      <c r="P6" s="80">
        <f>ROUND((N6*1000)/M6,0)</f>
        <v>803</v>
      </c>
    </row>
    <row r="7" spans="1:16" ht="24" x14ac:dyDescent="0.55000000000000004">
      <c r="A7" s="75" t="s">
        <v>12</v>
      </c>
      <c r="B7" s="76">
        <f t="shared" ref="B7:D43" si="3">SUM(G7,L7)</f>
        <v>176960</v>
      </c>
      <c r="C7" s="76">
        <f t="shared" si="3"/>
        <v>172602</v>
      </c>
      <c r="D7" s="76">
        <f t="shared" si="3"/>
        <v>129066</v>
      </c>
      <c r="E7" s="77">
        <f t="shared" ref="E7:E43" si="4">IFERROR(ROUND(D7/B7*1000,0),0)</f>
        <v>729</v>
      </c>
      <c r="F7" s="77">
        <f t="shared" ref="F7:F43" si="5">IFERROR(ROUND(D7/C7*1000,0),0)</f>
        <v>748</v>
      </c>
      <c r="G7" s="76">
        <f>SUM(G8:G17)</f>
        <v>172354</v>
      </c>
      <c r="H7" s="76">
        <f>SUM(H8:H17)</f>
        <v>167996</v>
      </c>
      <c r="I7" s="76">
        <f>SUM(I8:I17)</f>
        <v>125043</v>
      </c>
      <c r="J7" s="77">
        <f t="shared" ref="J7:J43" si="6">IFERROR(ROUND(I7/G7*1000,0),0)</f>
        <v>726</v>
      </c>
      <c r="K7" s="77">
        <f t="shared" ref="K7:K43" si="7">IFERROR(ROUND(I7/H7*1000,0),0)</f>
        <v>744</v>
      </c>
      <c r="L7" s="76">
        <f>SUM(L8:L17)</f>
        <v>4606</v>
      </c>
      <c r="M7" s="76">
        <f>SUM(M8:M17)</f>
        <v>4606</v>
      </c>
      <c r="N7" s="78">
        <f>SUM(N8:N17)</f>
        <v>4023</v>
      </c>
      <c r="O7" s="77">
        <f t="shared" ref="O7:O43" si="8">IFERROR(ROUND(N7/L7*1000,0),0)</f>
        <v>873</v>
      </c>
      <c r="P7" s="77">
        <f t="shared" ref="P7:P43" si="9">IFERROR(ROUND(N7/M7*1000,0),0)</f>
        <v>873</v>
      </c>
    </row>
    <row r="8" spans="1:16" ht="24" x14ac:dyDescent="0.55000000000000004">
      <c r="A8" s="43" t="s">
        <v>17</v>
      </c>
      <c r="B8" s="44">
        <f t="shared" si="3"/>
        <v>29</v>
      </c>
      <c r="C8" s="44">
        <f t="shared" si="3"/>
        <v>29</v>
      </c>
      <c r="D8" s="44">
        <f t="shared" si="3"/>
        <v>17</v>
      </c>
      <c r="E8" s="45">
        <f t="shared" si="4"/>
        <v>586</v>
      </c>
      <c r="F8" s="45">
        <f t="shared" si="5"/>
        <v>586</v>
      </c>
      <c r="G8" s="45">
        <v>29</v>
      </c>
      <c r="H8" s="45">
        <v>29</v>
      </c>
      <c r="I8" s="45">
        <v>17</v>
      </c>
      <c r="J8" s="45">
        <f t="shared" si="6"/>
        <v>586</v>
      </c>
      <c r="K8" s="45">
        <f t="shared" si="7"/>
        <v>586</v>
      </c>
      <c r="L8" s="46">
        <v>0</v>
      </c>
      <c r="M8" s="46">
        <v>0</v>
      </c>
      <c r="N8" s="46">
        <v>0</v>
      </c>
      <c r="O8" s="45">
        <f t="shared" si="8"/>
        <v>0</v>
      </c>
      <c r="P8" s="45">
        <f t="shared" si="9"/>
        <v>0</v>
      </c>
    </row>
    <row r="9" spans="1:16" ht="24" x14ac:dyDescent="0.55000000000000004">
      <c r="A9" s="43" t="s">
        <v>18</v>
      </c>
      <c r="B9" s="44">
        <f t="shared" si="3"/>
        <v>24850</v>
      </c>
      <c r="C9" s="44">
        <f t="shared" si="3"/>
        <v>24768</v>
      </c>
      <c r="D9" s="44">
        <f t="shared" si="3"/>
        <v>17977</v>
      </c>
      <c r="E9" s="45">
        <f t="shared" si="4"/>
        <v>723</v>
      </c>
      <c r="F9" s="45">
        <f t="shared" si="5"/>
        <v>726</v>
      </c>
      <c r="G9" s="45">
        <v>24513</v>
      </c>
      <c r="H9" s="45">
        <v>24431</v>
      </c>
      <c r="I9" s="45">
        <v>17712</v>
      </c>
      <c r="J9" s="45">
        <f t="shared" si="6"/>
        <v>723</v>
      </c>
      <c r="K9" s="45">
        <f t="shared" si="7"/>
        <v>725</v>
      </c>
      <c r="L9" s="47">
        <v>337</v>
      </c>
      <c r="M9" s="47">
        <v>337</v>
      </c>
      <c r="N9" s="48">
        <v>265</v>
      </c>
      <c r="O9" s="45">
        <f t="shared" si="8"/>
        <v>786</v>
      </c>
      <c r="P9" s="45">
        <f t="shared" si="9"/>
        <v>786</v>
      </c>
    </row>
    <row r="10" spans="1:16" ht="24" x14ac:dyDescent="0.55000000000000004">
      <c r="A10" s="43" t="s">
        <v>19</v>
      </c>
      <c r="B10" s="44">
        <f t="shared" si="3"/>
        <v>3451</v>
      </c>
      <c r="C10" s="44">
        <f t="shared" si="3"/>
        <v>3451</v>
      </c>
      <c r="D10" s="44">
        <f t="shared" si="3"/>
        <v>2877</v>
      </c>
      <c r="E10" s="45">
        <f t="shared" si="4"/>
        <v>834</v>
      </c>
      <c r="F10" s="45">
        <f t="shared" si="5"/>
        <v>834</v>
      </c>
      <c r="G10" s="45">
        <v>1988</v>
      </c>
      <c r="H10" s="45">
        <v>1988</v>
      </c>
      <c r="I10" s="45">
        <v>1590</v>
      </c>
      <c r="J10" s="45">
        <f t="shared" si="6"/>
        <v>800</v>
      </c>
      <c r="K10" s="45">
        <f t="shared" si="7"/>
        <v>800</v>
      </c>
      <c r="L10" s="47">
        <v>1463</v>
      </c>
      <c r="M10" s="47">
        <v>1463</v>
      </c>
      <c r="N10" s="48">
        <v>1287</v>
      </c>
      <c r="O10" s="45">
        <f t="shared" si="8"/>
        <v>880</v>
      </c>
      <c r="P10" s="45">
        <f t="shared" si="9"/>
        <v>880</v>
      </c>
    </row>
    <row r="11" spans="1:16" ht="24" x14ac:dyDescent="0.55000000000000004">
      <c r="A11" s="43" t="s">
        <v>20</v>
      </c>
      <c r="B11" s="44">
        <f t="shared" si="3"/>
        <v>50742</v>
      </c>
      <c r="C11" s="44">
        <f t="shared" si="3"/>
        <v>49032</v>
      </c>
      <c r="D11" s="44">
        <f t="shared" si="3"/>
        <v>37053</v>
      </c>
      <c r="E11" s="45">
        <f t="shared" si="4"/>
        <v>730</v>
      </c>
      <c r="F11" s="45">
        <f t="shared" si="5"/>
        <v>756</v>
      </c>
      <c r="G11" s="45">
        <v>48887</v>
      </c>
      <c r="H11" s="45">
        <v>47177</v>
      </c>
      <c r="I11" s="45">
        <v>35383</v>
      </c>
      <c r="J11" s="45">
        <f t="shared" si="6"/>
        <v>724</v>
      </c>
      <c r="K11" s="45">
        <f t="shared" si="7"/>
        <v>750</v>
      </c>
      <c r="L11" s="47">
        <v>1855</v>
      </c>
      <c r="M11" s="47">
        <v>1855</v>
      </c>
      <c r="N11" s="48">
        <v>1670</v>
      </c>
      <c r="O11" s="45">
        <f t="shared" si="8"/>
        <v>900</v>
      </c>
      <c r="P11" s="45">
        <f t="shared" si="9"/>
        <v>900</v>
      </c>
    </row>
    <row r="12" spans="1:16" ht="24" x14ac:dyDescent="0.55000000000000004">
      <c r="A12" s="43" t="s">
        <v>21</v>
      </c>
      <c r="B12" s="44">
        <f t="shared" si="3"/>
        <v>62635</v>
      </c>
      <c r="C12" s="44">
        <f t="shared" si="3"/>
        <v>60919</v>
      </c>
      <c r="D12" s="44">
        <f t="shared" si="3"/>
        <v>45694</v>
      </c>
      <c r="E12" s="45">
        <f t="shared" si="4"/>
        <v>730</v>
      </c>
      <c r="F12" s="45">
        <f t="shared" si="5"/>
        <v>750</v>
      </c>
      <c r="G12" s="45">
        <v>62590</v>
      </c>
      <c r="H12" s="45">
        <v>60874</v>
      </c>
      <c r="I12" s="45">
        <v>45656</v>
      </c>
      <c r="J12" s="45">
        <f t="shared" si="6"/>
        <v>729</v>
      </c>
      <c r="K12" s="45">
        <f t="shared" si="7"/>
        <v>750</v>
      </c>
      <c r="L12" s="46">
        <v>45</v>
      </c>
      <c r="M12" s="46">
        <v>45</v>
      </c>
      <c r="N12" s="46">
        <v>38</v>
      </c>
      <c r="O12" s="45">
        <f t="shared" si="8"/>
        <v>844</v>
      </c>
      <c r="P12" s="45">
        <f t="shared" si="9"/>
        <v>844</v>
      </c>
    </row>
    <row r="13" spans="1:16" ht="24" x14ac:dyDescent="0.55000000000000004">
      <c r="A13" s="43" t="s">
        <v>22</v>
      </c>
      <c r="B13" s="44">
        <f t="shared" si="3"/>
        <v>244</v>
      </c>
      <c r="C13" s="44">
        <f t="shared" si="3"/>
        <v>244</v>
      </c>
      <c r="D13" s="44">
        <f t="shared" si="3"/>
        <v>169</v>
      </c>
      <c r="E13" s="45">
        <f t="shared" si="4"/>
        <v>693</v>
      </c>
      <c r="F13" s="45">
        <f t="shared" si="5"/>
        <v>693</v>
      </c>
      <c r="G13" s="45">
        <v>214</v>
      </c>
      <c r="H13" s="45">
        <v>214</v>
      </c>
      <c r="I13" s="45">
        <v>146</v>
      </c>
      <c r="J13" s="45">
        <f t="shared" si="6"/>
        <v>682</v>
      </c>
      <c r="K13" s="45">
        <f t="shared" si="7"/>
        <v>682</v>
      </c>
      <c r="L13" s="46">
        <v>30</v>
      </c>
      <c r="M13" s="46">
        <v>30</v>
      </c>
      <c r="N13" s="46">
        <v>23</v>
      </c>
      <c r="O13" s="45">
        <f t="shared" si="8"/>
        <v>767</v>
      </c>
      <c r="P13" s="45">
        <f t="shared" si="9"/>
        <v>767</v>
      </c>
    </row>
    <row r="14" spans="1:16" ht="24" x14ac:dyDescent="0.55000000000000004">
      <c r="A14" s="43" t="s">
        <v>23</v>
      </c>
      <c r="B14" s="44">
        <f t="shared" si="3"/>
        <v>6633</v>
      </c>
      <c r="C14" s="44">
        <f t="shared" si="3"/>
        <v>6633</v>
      </c>
      <c r="D14" s="44">
        <f t="shared" si="3"/>
        <v>4776</v>
      </c>
      <c r="E14" s="45">
        <f t="shared" si="4"/>
        <v>720</v>
      </c>
      <c r="F14" s="45">
        <f t="shared" si="5"/>
        <v>720</v>
      </c>
      <c r="G14" s="45">
        <v>6633</v>
      </c>
      <c r="H14" s="45">
        <v>6633</v>
      </c>
      <c r="I14" s="45">
        <v>4776</v>
      </c>
      <c r="J14" s="45">
        <f t="shared" si="6"/>
        <v>720</v>
      </c>
      <c r="K14" s="45">
        <f t="shared" si="7"/>
        <v>720</v>
      </c>
      <c r="L14" s="46">
        <v>0</v>
      </c>
      <c r="M14" s="46">
        <v>0</v>
      </c>
      <c r="N14" s="46">
        <v>0</v>
      </c>
      <c r="O14" s="45">
        <f t="shared" si="8"/>
        <v>0</v>
      </c>
      <c r="P14" s="45">
        <f t="shared" si="9"/>
        <v>0</v>
      </c>
    </row>
    <row r="15" spans="1:16" ht="24" x14ac:dyDescent="0.55000000000000004">
      <c r="A15" s="43" t="s">
        <v>24</v>
      </c>
      <c r="B15" s="44">
        <f t="shared" si="3"/>
        <v>3200</v>
      </c>
      <c r="C15" s="44">
        <f t="shared" si="3"/>
        <v>3200</v>
      </c>
      <c r="D15" s="44">
        <f t="shared" si="3"/>
        <v>2448</v>
      </c>
      <c r="E15" s="45">
        <f t="shared" si="4"/>
        <v>765</v>
      </c>
      <c r="F15" s="45">
        <f t="shared" si="5"/>
        <v>765</v>
      </c>
      <c r="G15" s="45">
        <v>3200</v>
      </c>
      <c r="H15" s="45">
        <v>3200</v>
      </c>
      <c r="I15" s="45">
        <v>2448</v>
      </c>
      <c r="J15" s="45">
        <f t="shared" si="6"/>
        <v>765</v>
      </c>
      <c r="K15" s="45">
        <f t="shared" si="7"/>
        <v>765</v>
      </c>
      <c r="L15" s="46">
        <v>0</v>
      </c>
      <c r="M15" s="46">
        <v>0</v>
      </c>
      <c r="N15" s="46">
        <v>0</v>
      </c>
      <c r="O15" s="45">
        <f t="shared" si="8"/>
        <v>0</v>
      </c>
      <c r="P15" s="45">
        <f t="shared" si="9"/>
        <v>0</v>
      </c>
    </row>
    <row r="16" spans="1:16" ht="24" x14ac:dyDescent="0.55000000000000004">
      <c r="A16" s="43" t="s">
        <v>25</v>
      </c>
      <c r="B16" s="44">
        <f t="shared" si="3"/>
        <v>12076</v>
      </c>
      <c r="C16" s="44">
        <f t="shared" si="3"/>
        <v>11226</v>
      </c>
      <c r="D16" s="44">
        <f t="shared" si="3"/>
        <v>8498</v>
      </c>
      <c r="E16" s="45">
        <f t="shared" si="4"/>
        <v>704</v>
      </c>
      <c r="F16" s="45">
        <f t="shared" si="5"/>
        <v>757</v>
      </c>
      <c r="G16" s="45">
        <v>11300</v>
      </c>
      <c r="H16" s="45">
        <v>10450</v>
      </c>
      <c r="I16" s="45">
        <v>7838</v>
      </c>
      <c r="J16" s="45">
        <f t="shared" si="6"/>
        <v>694</v>
      </c>
      <c r="K16" s="45">
        <f t="shared" si="7"/>
        <v>750</v>
      </c>
      <c r="L16" s="46">
        <v>776</v>
      </c>
      <c r="M16" s="46">
        <v>776</v>
      </c>
      <c r="N16" s="46">
        <v>660</v>
      </c>
      <c r="O16" s="45">
        <f t="shared" si="8"/>
        <v>851</v>
      </c>
      <c r="P16" s="45">
        <f t="shared" si="9"/>
        <v>851</v>
      </c>
    </row>
    <row r="17" spans="1:16" ht="24" x14ac:dyDescent="0.55000000000000004">
      <c r="A17" s="43" t="s">
        <v>26</v>
      </c>
      <c r="B17" s="44">
        <f t="shared" si="3"/>
        <v>13100</v>
      </c>
      <c r="C17" s="44">
        <f t="shared" si="3"/>
        <v>13100</v>
      </c>
      <c r="D17" s="44">
        <f t="shared" si="3"/>
        <v>9557</v>
      </c>
      <c r="E17" s="45">
        <f t="shared" si="4"/>
        <v>730</v>
      </c>
      <c r="F17" s="45">
        <f t="shared" si="5"/>
        <v>730</v>
      </c>
      <c r="G17" s="45">
        <v>13000</v>
      </c>
      <c r="H17" s="45">
        <v>13000</v>
      </c>
      <c r="I17" s="45">
        <v>9477</v>
      </c>
      <c r="J17" s="45">
        <f t="shared" si="6"/>
        <v>729</v>
      </c>
      <c r="K17" s="45">
        <f t="shared" si="7"/>
        <v>729</v>
      </c>
      <c r="L17" s="46">
        <v>100</v>
      </c>
      <c r="M17" s="46">
        <v>100</v>
      </c>
      <c r="N17" s="46">
        <v>80</v>
      </c>
      <c r="O17" s="45">
        <f t="shared" si="8"/>
        <v>800</v>
      </c>
      <c r="P17" s="45">
        <f t="shared" si="9"/>
        <v>800</v>
      </c>
    </row>
    <row r="18" spans="1:16" ht="24" x14ac:dyDescent="0.55000000000000004">
      <c r="A18" s="75" t="s">
        <v>13</v>
      </c>
      <c r="B18" s="76">
        <f t="shared" si="3"/>
        <v>386950</v>
      </c>
      <c r="C18" s="76">
        <f t="shared" si="3"/>
        <v>381324</v>
      </c>
      <c r="D18" s="76">
        <f t="shared" si="3"/>
        <v>290388</v>
      </c>
      <c r="E18" s="77">
        <f t="shared" si="4"/>
        <v>750</v>
      </c>
      <c r="F18" s="77">
        <f t="shared" si="5"/>
        <v>762</v>
      </c>
      <c r="G18" s="76">
        <f>SUM(G19:G28)</f>
        <v>382207</v>
      </c>
      <c r="H18" s="76">
        <f>SUM(H19:H28)</f>
        <v>376671</v>
      </c>
      <c r="I18" s="76">
        <f>SUM(I19:I28)</f>
        <v>286682</v>
      </c>
      <c r="J18" s="77">
        <f t="shared" si="6"/>
        <v>750</v>
      </c>
      <c r="K18" s="77">
        <f t="shared" si="7"/>
        <v>761</v>
      </c>
      <c r="L18" s="76">
        <f>SUM(L19:L28)</f>
        <v>4743</v>
      </c>
      <c r="M18" s="76">
        <f>SUM(M19:M28)</f>
        <v>4653</v>
      </c>
      <c r="N18" s="78">
        <f>SUM(N19:N28)</f>
        <v>3706</v>
      </c>
      <c r="O18" s="77">
        <f t="shared" si="8"/>
        <v>781</v>
      </c>
      <c r="P18" s="77">
        <f t="shared" si="9"/>
        <v>796</v>
      </c>
    </row>
    <row r="19" spans="1:16" ht="24" x14ac:dyDescent="0.55000000000000004">
      <c r="A19" s="43" t="s">
        <v>27</v>
      </c>
      <c r="B19" s="44">
        <f t="shared" si="3"/>
        <v>53612</v>
      </c>
      <c r="C19" s="44">
        <f t="shared" si="3"/>
        <v>52660</v>
      </c>
      <c r="D19" s="44">
        <f t="shared" si="3"/>
        <v>40496</v>
      </c>
      <c r="E19" s="45">
        <f t="shared" si="4"/>
        <v>755</v>
      </c>
      <c r="F19" s="45">
        <f t="shared" si="5"/>
        <v>769</v>
      </c>
      <c r="G19" s="45">
        <v>53612</v>
      </c>
      <c r="H19" s="45">
        <v>52660</v>
      </c>
      <c r="I19" s="45">
        <v>40496</v>
      </c>
      <c r="J19" s="45">
        <f t="shared" si="6"/>
        <v>755</v>
      </c>
      <c r="K19" s="45">
        <f t="shared" si="7"/>
        <v>769</v>
      </c>
      <c r="L19" s="46">
        <v>0</v>
      </c>
      <c r="M19" s="46">
        <v>0</v>
      </c>
      <c r="N19" s="46">
        <v>0</v>
      </c>
      <c r="O19" s="45">
        <f t="shared" si="8"/>
        <v>0</v>
      </c>
      <c r="P19" s="45">
        <f t="shared" si="9"/>
        <v>0</v>
      </c>
    </row>
    <row r="20" spans="1:16" ht="24" x14ac:dyDescent="0.55000000000000004">
      <c r="A20" s="43" t="s">
        <v>28</v>
      </c>
      <c r="B20" s="44">
        <f t="shared" si="3"/>
        <v>61429</v>
      </c>
      <c r="C20" s="44">
        <f t="shared" si="3"/>
        <v>60517</v>
      </c>
      <c r="D20" s="44">
        <f t="shared" si="3"/>
        <v>45536</v>
      </c>
      <c r="E20" s="45">
        <f t="shared" si="4"/>
        <v>741</v>
      </c>
      <c r="F20" s="45">
        <f t="shared" si="5"/>
        <v>752</v>
      </c>
      <c r="G20" s="45">
        <v>60856</v>
      </c>
      <c r="H20" s="45">
        <v>59944</v>
      </c>
      <c r="I20" s="45">
        <v>45078</v>
      </c>
      <c r="J20" s="45">
        <f t="shared" si="6"/>
        <v>741</v>
      </c>
      <c r="K20" s="45">
        <f t="shared" si="7"/>
        <v>752</v>
      </c>
      <c r="L20" s="47">
        <v>573</v>
      </c>
      <c r="M20" s="47">
        <v>573</v>
      </c>
      <c r="N20" s="49">
        <v>458</v>
      </c>
      <c r="O20" s="45">
        <f t="shared" si="8"/>
        <v>799</v>
      </c>
      <c r="P20" s="45">
        <f t="shared" si="9"/>
        <v>799</v>
      </c>
    </row>
    <row r="21" spans="1:16" ht="24" x14ac:dyDescent="0.55000000000000004">
      <c r="A21" s="43" t="s">
        <v>29</v>
      </c>
      <c r="B21" s="44">
        <f t="shared" si="3"/>
        <v>77844</v>
      </c>
      <c r="C21" s="44">
        <f t="shared" si="3"/>
        <v>77094</v>
      </c>
      <c r="D21" s="44">
        <f t="shared" si="3"/>
        <v>55893</v>
      </c>
      <c r="E21" s="45">
        <f t="shared" si="4"/>
        <v>718</v>
      </c>
      <c r="F21" s="45">
        <f t="shared" si="5"/>
        <v>725</v>
      </c>
      <c r="G21" s="45">
        <v>77829</v>
      </c>
      <c r="H21" s="45">
        <v>77079</v>
      </c>
      <c r="I21" s="45">
        <v>55882</v>
      </c>
      <c r="J21" s="45">
        <f t="shared" si="6"/>
        <v>718</v>
      </c>
      <c r="K21" s="45">
        <f t="shared" si="7"/>
        <v>725</v>
      </c>
      <c r="L21" s="46">
        <v>15</v>
      </c>
      <c r="M21" s="46">
        <v>15</v>
      </c>
      <c r="N21" s="46">
        <v>11</v>
      </c>
      <c r="O21" s="45">
        <f t="shared" si="8"/>
        <v>733</v>
      </c>
      <c r="P21" s="45">
        <f t="shared" si="9"/>
        <v>733</v>
      </c>
    </row>
    <row r="22" spans="1:16" ht="24" x14ac:dyDescent="0.55000000000000004">
      <c r="A22" s="43" t="s">
        <v>30</v>
      </c>
      <c r="B22" s="44">
        <f t="shared" si="3"/>
        <v>15671</v>
      </c>
      <c r="C22" s="44">
        <f t="shared" si="3"/>
        <v>15436</v>
      </c>
      <c r="D22" s="44">
        <f t="shared" si="3"/>
        <v>11253</v>
      </c>
      <c r="E22" s="45">
        <f t="shared" si="4"/>
        <v>718</v>
      </c>
      <c r="F22" s="45">
        <f t="shared" si="5"/>
        <v>729</v>
      </c>
      <c r="G22" s="45">
        <v>15671</v>
      </c>
      <c r="H22" s="45">
        <v>15436</v>
      </c>
      <c r="I22" s="45">
        <v>11253</v>
      </c>
      <c r="J22" s="45">
        <f t="shared" si="6"/>
        <v>718</v>
      </c>
      <c r="K22" s="45">
        <f t="shared" si="7"/>
        <v>729</v>
      </c>
      <c r="L22" s="46">
        <v>0</v>
      </c>
      <c r="M22" s="46">
        <v>0</v>
      </c>
      <c r="N22" s="46">
        <v>0</v>
      </c>
      <c r="O22" s="45">
        <f t="shared" si="8"/>
        <v>0</v>
      </c>
      <c r="P22" s="45">
        <f t="shared" si="9"/>
        <v>0</v>
      </c>
    </row>
    <row r="23" spans="1:16" ht="24" x14ac:dyDescent="0.55000000000000004">
      <c r="A23" s="43" t="s">
        <v>31</v>
      </c>
      <c r="B23" s="44">
        <f t="shared" si="3"/>
        <v>46961</v>
      </c>
      <c r="C23" s="44">
        <f t="shared" si="3"/>
        <v>46644</v>
      </c>
      <c r="D23" s="44">
        <f t="shared" si="3"/>
        <v>38095</v>
      </c>
      <c r="E23" s="45">
        <f t="shared" si="4"/>
        <v>811</v>
      </c>
      <c r="F23" s="45">
        <f t="shared" si="5"/>
        <v>817</v>
      </c>
      <c r="G23" s="45">
        <v>46670</v>
      </c>
      <c r="H23" s="45">
        <v>46353</v>
      </c>
      <c r="I23" s="45">
        <v>37870</v>
      </c>
      <c r="J23" s="45">
        <f t="shared" si="6"/>
        <v>811</v>
      </c>
      <c r="K23" s="45">
        <f t="shared" si="7"/>
        <v>817</v>
      </c>
      <c r="L23" s="47">
        <v>291</v>
      </c>
      <c r="M23" s="47">
        <v>291</v>
      </c>
      <c r="N23" s="48">
        <v>225</v>
      </c>
      <c r="O23" s="45">
        <f t="shared" si="8"/>
        <v>773</v>
      </c>
      <c r="P23" s="45">
        <f t="shared" si="9"/>
        <v>773</v>
      </c>
    </row>
    <row r="24" spans="1:16" ht="24" x14ac:dyDescent="0.55000000000000004">
      <c r="A24" s="43" t="s">
        <v>32</v>
      </c>
      <c r="B24" s="44">
        <f t="shared" si="3"/>
        <v>43572</v>
      </c>
      <c r="C24" s="44">
        <f t="shared" si="3"/>
        <v>42566</v>
      </c>
      <c r="D24" s="44">
        <f t="shared" si="3"/>
        <v>33597</v>
      </c>
      <c r="E24" s="45">
        <f t="shared" si="4"/>
        <v>771</v>
      </c>
      <c r="F24" s="45">
        <f t="shared" si="5"/>
        <v>789</v>
      </c>
      <c r="G24" s="45">
        <v>40251</v>
      </c>
      <c r="H24" s="45">
        <v>39335</v>
      </c>
      <c r="I24" s="45">
        <v>30996</v>
      </c>
      <c r="J24" s="45">
        <f t="shared" si="6"/>
        <v>770</v>
      </c>
      <c r="K24" s="45">
        <f t="shared" si="7"/>
        <v>788</v>
      </c>
      <c r="L24" s="47">
        <v>3321</v>
      </c>
      <c r="M24" s="47">
        <v>3231</v>
      </c>
      <c r="N24" s="48">
        <v>2601</v>
      </c>
      <c r="O24" s="45">
        <f t="shared" si="8"/>
        <v>783</v>
      </c>
      <c r="P24" s="45">
        <f t="shared" si="9"/>
        <v>805</v>
      </c>
    </row>
    <row r="25" spans="1:16" ht="24" x14ac:dyDescent="0.55000000000000004">
      <c r="A25" s="43" t="s">
        <v>33</v>
      </c>
      <c r="B25" s="44">
        <f t="shared" si="3"/>
        <v>5241</v>
      </c>
      <c r="C25" s="44">
        <f t="shared" si="3"/>
        <v>5191</v>
      </c>
      <c r="D25" s="44">
        <f t="shared" si="3"/>
        <v>3846</v>
      </c>
      <c r="E25" s="45">
        <f t="shared" si="4"/>
        <v>734</v>
      </c>
      <c r="F25" s="45">
        <f t="shared" si="5"/>
        <v>741</v>
      </c>
      <c r="G25" s="45">
        <v>5132</v>
      </c>
      <c r="H25" s="45">
        <v>5082</v>
      </c>
      <c r="I25" s="45">
        <v>3766</v>
      </c>
      <c r="J25" s="45">
        <f t="shared" si="6"/>
        <v>734</v>
      </c>
      <c r="K25" s="45">
        <f t="shared" si="7"/>
        <v>741</v>
      </c>
      <c r="L25" s="47">
        <v>109</v>
      </c>
      <c r="M25" s="47">
        <v>109</v>
      </c>
      <c r="N25" s="48">
        <v>80</v>
      </c>
      <c r="O25" s="45">
        <f t="shared" si="8"/>
        <v>734</v>
      </c>
      <c r="P25" s="45">
        <f t="shared" si="9"/>
        <v>734</v>
      </c>
    </row>
    <row r="26" spans="1:16" ht="24" x14ac:dyDescent="0.55000000000000004">
      <c r="A26" s="43" t="s">
        <v>34</v>
      </c>
      <c r="B26" s="44">
        <f t="shared" si="3"/>
        <v>10583</v>
      </c>
      <c r="C26" s="44">
        <f t="shared" si="3"/>
        <v>10355</v>
      </c>
      <c r="D26" s="44">
        <f t="shared" si="3"/>
        <v>7797</v>
      </c>
      <c r="E26" s="45">
        <f t="shared" si="4"/>
        <v>737</v>
      </c>
      <c r="F26" s="45">
        <f t="shared" si="5"/>
        <v>753</v>
      </c>
      <c r="G26" s="45">
        <v>10583</v>
      </c>
      <c r="H26" s="45">
        <v>10355</v>
      </c>
      <c r="I26" s="45">
        <v>7797</v>
      </c>
      <c r="J26" s="45">
        <f t="shared" si="6"/>
        <v>737</v>
      </c>
      <c r="K26" s="45">
        <f t="shared" si="7"/>
        <v>753</v>
      </c>
      <c r="L26" s="46">
        <v>0</v>
      </c>
      <c r="M26" s="46">
        <v>0</v>
      </c>
      <c r="N26" s="46">
        <v>0</v>
      </c>
      <c r="O26" s="45">
        <f t="shared" si="8"/>
        <v>0</v>
      </c>
      <c r="P26" s="45">
        <f t="shared" si="9"/>
        <v>0</v>
      </c>
    </row>
    <row r="27" spans="1:16" ht="24" x14ac:dyDescent="0.55000000000000004">
      <c r="A27" s="43" t="s">
        <v>35</v>
      </c>
      <c r="B27" s="44">
        <f t="shared" si="3"/>
        <v>28721</v>
      </c>
      <c r="C27" s="44">
        <f t="shared" si="3"/>
        <v>28532</v>
      </c>
      <c r="D27" s="44">
        <f t="shared" si="3"/>
        <v>21285</v>
      </c>
      <c r="E27" s="45">
        <f t="shared" si="4"/>
        <v>741</v>
      </c>
      <c r="F27" s="45">
        <f t="shared" si="5"/>
        <v>746</v>
      </c>
      <c r="G27" s="45">
        <v>28721</v>
      </c>
      <c r="H27" s="45">
        <v>28532</v>
      </c>
      <c r="I27" s="45">
        <v>21285</v>
      </c>
      <c r="J27" s="45">
        <f t="shared" si="6"/>
        <v>741</v>
      </c>
      <c r="K27" s="45">
        <f t="shared" si="7"/>
        <v>746</v>
      </c>
      <c r="L27" s="46">
        <v>0</v>
      </c>
      <c r="M27" s="46">
        <v>0</v>
      </c>
      <c r="N27" s="46">
        <v>0</v>
      </c>
      <c r="O27" s="45">
        <f t="shared" si="8"/>
        <v>0</v>
      </c>
      <c r="P27" s="45">
        <f t="shared" si="9"/>
        <v>0</v>
      </c>
    </row>
    <row r="28" spans="1:16" ht="24" x14ac:dyDescent="0.55000000000000004">
      <c r="A28" s="43" t="s">
        <v>36</v>
      </c>
      <c r="B28" s="44">
        <f t="shared" si="3"/>
        <v>43316</v>
      </c>
      <c r="C28" s="44">
        <f t="shared" si="3"/>
        <v>42329</v>
      </c>
      <c r="D28" s="44">
        <f t="shared" si="3"/>
        <v>32590</v>
      </c>
      <c r="E28" s="45">
        <f t="shared" si="4"/>
        <v>752</v>
      </c>
      <c r="F28" s="45">
        <f t="shared" si="5"/>
        <v>770</v>
      </c>
      <c r="G28" s="45">
        <v>42882</v>
      </c>
      <c r="H28" s="45">
        <v>41895</v>
      </c>
      <c r="I28" s="45">
        <v>32259</v>
      </c>
      <c r="J28" s="45">
        <f t="shared" si="6"/>
        <v>752</v>
      </c>
      <c r="K28" s="45">
        <f t="shared" si="7"/>
        <v>770</v>
      </c>
      <c r="L28" s="46">
        <v>434</v>
      </c>
      <c r="M28" s="46">
        <v>434</v>
      </c>
      <c r="N28" s="46">
        <v>331</v>
      </c>
      <c r="O28" s="45">
        <f t="shared" si="8"/>
        <v>763</v>
      </c>
      <c r="P28" s="45">
        <f t="shared" si="9"/>
        <v>763</v>
      </c>
    </row>
    <row r="29" spans="1:16" ht="24" x14ac:dyDescent="0.55000000000000004">
      <c r="A29" s="75" t="s">
        <v>14</v>
      </c>
      <c r="B29" s="76">
        <f t="shared" si="3"/>
        <v>16240</v>
      </c>
      <c r="C29" s="76">
        <f t="shared" si="3"/>
        <v>16089</v>
      </c>
      <c r="D29" s="76">
        <f t="shared" si="3"/>
        <v>11359</v>
      </c>
      <c r="E29" s="77">
        <f t="shared" si="4"/>
        <v>699</v>
      </c>
      <c r="F29" s="77">
        <f t="shared" si="5"/>
        <v>706</v>
      </c>
      <c r="G29" s="76">
        <f>SUM(G30:G36)</f>
        <v>14152</v>
      </c>
      <c r="H29" s="76">
        <f>SUM(H30:H36)</f>
        <v>14005</v>
      </c>
      <c r="I29" s="76">
        <f>SUM(I30:I36)</f>
        <v>9648</v>
      </c>
      <c r="J29" s="77">
        <f t="shared" si="6"/>
        <v>682</v>
      </c>
      <c r="K29" s="77">
        <f t="shared" si="7"/>
        <v>689</v>
      </c>
      <c r="L29" s="76">
        <f>SUM(L30:L36)</f>
        <v>2088</v>
      </c>
      <c r="M29" s="76">
        <f>SUM(M30:M36)</f>
        <v>2084</v>
      </c>
      <c r="N29" s="76">
        <f>SUM(N30:N36)</f>
        <v>1711</v>
      </c>
      <c r="O29" s="77">
        <f t="shared" si="8"/>
        <v>819</v>
      </c>
      <c r="P29" s="77">
        <f t="shared" si="9"/>
        <v>821</v>
      </c>
    </row>
    <row r="30" spans="1:16" ht="24" x14ac:dyDescent="0.55000000000000004">
      <c r="A30" s="43" t="s">
        <v>37</v>
      </c>
      <c r="B30" s="44">
        <f t="shared" si="3"/>
        <v>815</v>
      </c>
      <c r="C30" s="44">
        <f t="shared" si="3"/>
        <v>815</v>
      </c>
      <c r="D30" s="44">
        <f t="shared" si="3"/>
        <v>537</v>
      </c>
      <c r="E30" s="45">
        <f t="shared" si="4"/>
        <v>659</v>
      </c>
      <c r="F30" s="45">
        <f t="shared" si="5"/>
        <v>659</v>
      </c>
      <c r="G30" s="44">
        <v>795</v>
      </c>
      <c r="H30" s="44">
        <v>795</v>
      </c>
      <c r="I30" s="44">
        <v>523</v>
      </c>
      <c r="J30" s="45">
        <f t="shared" si="6"/>
        <v>658</v>
      </c>
      <c r="K30" s="45">
        <f t="shared" si="7"/>
        <v>658</v>
      </c>
      <c r="L30" s="46">
        <v>20</v>
      </c>
      <c r="M30" s="46">
        <v>20</v>
      </c>
      <c r="N30" s="46">
        <v>14</v>
      </c>
      <c r="O30" s="45">
        <f t="shared" si="8"/>
        <v>700</v>
      </c>
      <c r="P30" s="45">
        <f t="shared" si="9"/>
        <v>700</v>
      </c>
    </row>
    <row r="31" spans="1:16" ht="24" x14ac:dyDescent="0.55000000000000004">
      <c r="A31" s="43" t="s">
        <v>38</v>
      </c>
      <c r="B31" s="44">
        <f t="shared" si="3"/>
        <v>6155</v>
      </c>
      <c r="C31" s="44">
        <f t="shared" si="3"/>
        <v>6085</v>
      </c>
      <c r="D31" s="44">
        <f t="shared" si="3"/>
        <v>4440</v>
      </c>
      <c r="E31" s="45">
        <f t="shared" si="4"/>
        <v>721</v>
      </c>
      <c r="F31" s="45">
        <f t="shared" si="5"/>
        <v>730</v>
      </c>
      <c r="G31" s="44">
        <v>5677</v>
      </c>
      <c r="H31" s="44">
        <v>5607</v>
      </c>
      <c r="I31" s="44">
        <v>4093</v>
      </c>
      <c r="J31" s="45">
        <f t="shared" si="6"/>
        <v>721</v>
      </c>
      <c r="K31" s="45">
        <f t="shared" si="7"/>
        <v>730</v>
      </c>
      <c r="L31" s="46">
        <v>478</v>
      </c>
      <c r="M31" s="46">
        <v>478</v>
      </c>
      <c r="N31" s="46">
        <v>347</v>
      </c>
      <c r="O31" s="45">
        <f t="shared" si="8"/>
        <v>726</v>
      </c>
      <c r="P31" s="45">
        <f t="shared" si="9"/>
        <v>726</v>
      </c>
    </row>
    <row r="32" spans="1:16" ht="24" x14ac:dyDescent="0.55000000000000004">
      <c r="A32" s="43" t="s">
        <v>39</v>
      </c>
      <c r="B32" s="44">
        <f t="shared" si="3"/>
        <v>65</v>
      </c>
      <c r="C32" s="44">
        <f t="shared" si="3"/>
        <v>65</v>
      </c>
      <c r="D32" s="44">
        <f t="shared" si="3"/>
        <v>45</v>
      </c>
      <c r="E32" s="45">
        <f t="shared" si="4"/>
        <v>692</v>
      </c>
      <c r="F32" s="45">
        <f t="shared" si="5"/>
        <v>692</v>
      </c>
      <c r="G32" s="44">
        <v>65</v>
      </c>
      <c r="H32" s="44">
        <v>65</v>
      </c>
      <c r="I32" s="44">
        <v>45</v>
      </c>
      <c r="J32" s="45">
        <f t="shared" si="6"/>
        <v>692</v>
      </c>
      <c r="K32" s="45">
        <f t="shared" si="7"/>
        <v>692</v>
      </c>
      <c r="L32" s="46">
        <v>0</v>
      </c>
      <c r="M32" s="46">
        <v>0</v>
      </c>
      <c r="N32" s="46">
        <v>0</v>
      </c>
      <c r="O32" s="45">
        <f t="shared" si="8"/>
        <v>0</v>
      </c>
      <c r="P32" s="45">
        <f t="shared" si="9"/>
        <v>0</v>
      </c>
    </row>
    <row r="33" spans="1:16" ht="24" x14ac:dyDescent="0.55000000000000004">
      <c r="A33" s="43" t="s">
        <v>40</v>
      </c>
      <c r="B33" s="44">
        <f t="shared" si="3"/>
        <v>1901</v>
      </c>
      <c r="C33" s="44">
        <f t="shared" si="3"/>
        <v>1901</v>
      </c>
      <c r="D33" s="44">
        <f t="shared" si="3"/>
        <v>1574</v>
      </c>
      <c r="E33" s="45">
        <f t="shared" si="4"/>
        <v>828</v>
      </c>
      <c r="F33" s="45">
        <f t="shared" si="5"/>
        <v>828</v>
      </c>
      <c r="G33" s="44">
        <v>485</v>
      </c>
      <c r="H33" s="44">
        <v>485</v>
      </c>
      <c r="I33" s="44">
        <v>346</v>
      </c>
      <c r="J33" s="45">
        <f t="shared" si="6"/>
        <v>713</v>
      </c>
      <c r="K33" s="45">
        <f t="shared" si="7"/>
        <v>713</v>
      </c>
      <c r="L33" s="46">
        <v>1416</v>
      </c>
      <c r="M33" s="46">
        <v>1416</v>
      </c>
      <c r="N33" s="46">
        <v>1228</v>
      </c>
      <c r="O33" s="45">
        <f t="shared" si="8"/>
        <v>867</v>
      </c>
      <c r="P33" s="45">
        <f t="shared" si="9"/>
        <v>867</v>
      </c>
    </row>
    <row r="34" spans="1:16" ht="24" x14ac:dyDescent="0.55000000000000004">
      <c r="A34" s="43" t="s">
        <v>41</v>
      </c>
      <c r="B34" s="44">
        <f t="shared" si="3"/>
        <v>647</v>
      </c>
      <c r="C34" s="44">
        <f t="shared" si="3"/>
        <v>647</v>
      </c>
      <c r="D34" s="44">
        <f t="shared" si="3"/>
        <v>452</v>
      </c>
      <c r="E34" s="45">
        <f t="shared" si="4"/>
        <v>699</v>
      </c>
      <c r="F34" s="45">
        <f t="shared" si="5"/>
        <v>699</v>
      </c>
      <c r="G34" s="44">
        <v>577</v>
      </c>
      <c r="H34" s="44">
        <v>577</v>
      </c>
      <c r="I34" s="44">
        <v>403</v>
      </c>
      <c r="J34" s="45">
        <f t="shared" si="6"/>
        <v>698</v>
      </c>
      <c r="K34" s="45">
        <f t="shared" si="7"/>
        <v>698</v>
      </c>
      <c r="L34" s="46">
        <v>70</v>
      </c>
      <c r="M34" s="46">
        <v>70</v>
      </c>
      <c r="N34" s="46">
        <v>49</v>
      </c>
      <c r="O34" s="45">
        <f t="shared" si="8"/>
        <v>700</v>
      </c>
      <c r="P34" s="45">
        <f t="shared" si="9"/>
        <v>700</v>
      </c>
    </row>
    <row r="35" spans="1:16" ht="24" x14ac:dyDescent="0.55000000000000004">
      <c r="A35" s="43" t="s">
        <v>42</v>
      </c>
      <c r="B35" s="44">
        <f t="shared" si="3"/>
        <v>5740</v>
      </c>
      <c r="C35" s="44">
        <f t="shared" si="3"/>
        <v>5664</v>
      </c>
      <c r="D35" s="44">
        <f t="shared" si="3"/>
        <v>3717</v>
      </c>
      <c r="E35" s="45">
        <f t="shared" si="4"/>
        <v>648</v>
      </c>
      <c r="F35" s="45">
        <f t="shared" si="5"/>
        <v>656</v>
      </c>
      <c r="G35" s="44">
        <v>5636</v>
      </c>
      <c r="H35" s="44">
        <v>5564</v>
      </c>
      <c r="I35" s="44">
        <v>3644</v>
      </c>
      <c r="J35" s="45">
        <f t="shared" si="6"/>
        <v>647</v>
      </c>
      <c r="K35" s="45">
        <f t="shared" si="7"/>
        <v>655</v>
      </c>
      <c r="L35" s="46">
        <v>104</v>
      </c>
      <c r="M35" s="46">
        <v>100</v>
      </c>
      <c r="N35" s="46">
        <v>73</v>
      </c>
      <c r="O35" s="45">
        <f t="shared" si="8"/>
        <v>702</v>
      </c>
      <c r="P35" s="45">
        <f t="shared" si="9"/>
        <v>730</v>
      </c>
    </row>
    <row r="36" spans="1:16" ht="24" x14ac:dyDescent="0.55000000000000004">
      <c r="A36" s="43" t="s">
        <v>43</v>
      </c>
      <c r="B36" s="44">
        <f t="shared" si="3"/>
        <v>917</v>
      </c>
      <c r="C36" s="44">
        <f t="shared" si="3"/>
        <v>912</v>
      </c>
      <c r="D36" s="44">
        <f t="shared" si="3"/>
        <v>594</v>
      </c>
      <c r="E36" s="45">
        <f t="shared" si="4"/>
        <v>648</v>
      </c>
      <c r="F36" s="45">
        <f t="shared" si="5"/>
        <v>651</v>
      </c>
      <c r="G36" s="44">
        <v>917</v>
      </c>
      <c r="H36" s="44">
        <v>912</v>
      </c>
      <c r="I36" s="44">
        <v>594</v>
      </c>
      <c r="J36" s="45">
        <f t="shared" si="6"/>
        <v>648</v>
      </c>
      <c r="K36" s="45">
        <f t="shared" si="7"/>
        <v>651</v>
      </c>
      <c r="L36" s="46">
        <v>0</v>
      </c>
      <c r="M36" s="46">
        <v>0</v>
      </c>
      <c r="N36" s="46">
        <v>0</v>
      </c>
      <c r="O36" s="45">
        <f t="shared" si="8"/>
        <v>0</v>
      </c>
      <c r="P36" s="45">
        <f t="shared" si="9"/>
        <v>0</v>
      </c>
    </row>
    <row r="37" spans="1:16" ht="24" x14ac:dyDescent="0.55000000000000004">
      <c r="A37" s="75" t="s">
        <v>15</v>
      </c>
      <c r="B37" s="76">
        <f t="shared" si="3"/>
        <v>42058</v>
      </c>
      <c r="C37" s="76">
        <f t="shared" si="3"/>
        <v>42047</v>
      </c>
      <c r="D37" s="76">
        <f t="shared" si="3"/>
        <v>29760</v>
      </c>
      <c r="E37" s="77">
        <f t="shared" si="4"/>
        <v>708</v>
      </c>
      <c r="F37" s="77">
        <f t="shared" si="5"/>
        <v>708</v>
      </c>
      <c r="G37" s="76">
        <f>SUM(G38:G43)</f>
        <v>37994</v>
      </c>
      <c r="H37" s="76">
        <f>SUM(H38:H43)</f>
        <v>37983</v>
      </c>
      <c r="I37" s="76">
        <f>SUM(I38:I43)</f>
        <v>26822</v>
      </c>
      <c r="J37" s="77">
        <f t="shared" si="6"/>
        <v>706</v>
      </c>
      <c r="K37" s="77">
        <f t="shared" si="7"/>
        <v>706</v>
      </c>
      <c r="L37" s="76">
        <f>SUM(L38:L43)</f>
        <v>4064</v>
      </c>
      <c r="M37" s="76">
        <f>SUM(M38:M43)</f>
        <v>4064</v>
      </c>
      <c r="N37" s="76">
        <f>SUM(N38:N43)</f>
        <v>2938</v>
      </c>
      <c r="O37" s="77">
        <f t="shared" si="8"/>
        <v>723</v>
      </c>
      <c r="P37" s="77">
        <f t="shared" si="9"/>
        <v>723</v>
      </c>
    </row>
    <row r="38" spans="1:16" ht="24" x14ac:dyDescent="0.55000000000000004">
      <c r="A38" s="43" t="s">
        <v>44</v>
      </c>
      <c r="B38" s="44">
        <f t="shared" si="3"/>
        <v>156</v>
      </c>
      <c r="C38" s="44">
        <f t="shared" si="3"/>
        <v>156</v>
      </c>
      <c r="D38" s="44">
        <f t="shared" si="3"/>
        <v>126</v>
      </c>
      <c r="E38" s="45">
        <f t="shared" si="4"/>
        <v>808</v>
      </c>
      <c r="F38" s="45">
        <f t="shared" si="5"/>
        <v>808</v>
      </c>
      <c r="G38" s="45">
        <v>156</v>
      </c>
      <c r="H38" s="45">
        <v>156</v>
      </c>
      <c r="I38" s="45">
        <v>126</v>
      </c>
      <c r="J38" s="45">
        <f t="shared" si="6"/>
        <v>808</v>
      </c>
      <c r="K38" s="45">
        <f t="shared" si="7"/>
        <v>808</v>
      </c>
      <c r="L38" s="46">
        <v>0</v>
      </c>
      <c r="M38" s="46">
        <v>0</v>
      </c>
      <c r="N38" s="46">
        <v>0</v>
      </c>
      <c r="O38" s="45">
        <f t="shared" si="8"/>
        <v>0</v>
      </c>
      <c r="P38" s="45" t="s">
        <v>45</v>
      </c>
    </row>
    <row r="39" spans="1:16" ht="24" x14ac:dyDescent="0.55000000000000004">
      <c r="A39" s="43" t="s">
        <v>46</v>
      </c>
      <c r="B39" s="44">
        <f t="shared" si="3"/>
        <v>490</v>
      </c>
      <c r="C39" s="44">
        <f t="shared" si="3"/>
        <v>490</v>
      </c>
      <c r="D39" s="44">
        <f t="shared" si="3"/>
        <v>358</v>
      </c>
      <c r="E39" s="45">
        <f t="shared" si="4"/>
        <v>731</v>
      </c>
      <c r="F39" s="45">
        <f t="shared" si="5"/>
        <v>731</v>
      </c>
      <c r="G39" s="45">
        <v>340</v>
      </c>
      <c r="H39" s="45">
        <v>340</v>
      </c>
      <c r="I39" s="45">
        <v>238</v>
      </c>
      <c r="J39" s="45">
        <f t="shared" si="6"/>
        <v>700</v>
      </c>
      <c r="K39" s="45">
        <f t="shared" si="7"/>
        <v>700</v>
      </c>
      <c r="L39" s="46">
        <v>150</v>
      </c>
      <c r="M39" s="46">
        <v>150</v>
      </c>
      <c r="N39" s="46">
        <v>120</v>
      </c>
      <c r="O39" s="45">
        <f t="shared" si="8"/>
        <v>800</v>
      </c>
      <c r="P39" s="45">
        <f t="shared" si="9"/>
        <v>800</v>
      </c>
    </row>
    <row r="40" spans="1:16" ht="24" x14ac:dyDescent="0.55000000000000004">
      <c r="A40" s="43" t="s">
        <v>47</v>
      </c>
      <c r="B40" s="44">
        <f t="shared" si="3"/>
        <v>0</v>
      </c>
      <c r="C40" s="44">
        <f t="shared" si="3"/>
        <v>0</v>
      </c>
      <c r="D40" s="44">
        <f t="shared" si="3"/>
        <v>0</v>
      </c>
      <c r="E40" s="45">
        <f t="shared" si="4"/>
        <v>0</v>
      </c>
      <c r="F40" s="45" t="s">
        <v>45</v>
      </c>
      <c r="G40" s="45">
        <v>0</v>
      </c>
      <c r="H40" s="45">
        <v>0</v>
      </c>
      <c r="I40" s="45">
        <v>0</v>
      </c>
      <c r="J40" s="45">
        <f t="shared" si="6"/>
        <v>0</v>
      </c>
      <c r="K40" s="45" t="s">
        <v>45</v>
      </c>
      <c r="L40" s="46">
        <v>0</v>
      </c>
      <c r="M40" s="46">
        <v>0</v>
      </c>
      <c r="N40" s="46">
        <v>0</v>
      </c>
      <c r="O40" s="45">
        <f t="shared" si="8"/>
        <v>0</v>
      </c>
      <c r="P40" s="45" t="s">
        <v>45</v>
      </c>
    </row>
    <row r="41" spans="1:16" ht="24" x14ac:dyDescent="0.55000000000000004">
      <c r="A41" s="43" t="s">
        <v>48</v>
      </c>
      <c r="B41" s="44">
        <f t="shared" si="3"/>
        <v>20569</v>
      </c>
      <c r="C41" s="44">
        <f t="shared" si="3"/>
        <v>20569</v>
      </c>
      <c r="D41" s="44">
        <f t="shared" si="3"/>
        <v>14138</v>
      </c>
      <c r="E41" s="45">
        <f t="shared" si="4"/>
        <v>687</v>
      </c>
      <c r="F41" s="45">
        <f t="shared" si="5"/>
        <v>687</v>
      </c>
      <c r="G41" s="45">
        <v>16785</v>
      </c>
      <c r="H41" s="45">
        <v>16785</v>
      </c>
      <c r="I41" s="45">
        <v>11414</v>
      </c>
      <c r="J41" s="45">
        <f t="shared" si="6"/>
        <v>680</v>
      </c>
      <c r="K41" s="45">
        <f t="shared" si="7"/>
        <v>680</v>
      </c>
      <c r="L41" s="46">
        <v>3784</v>
      </c>
      <c r="M41" s="46">
        <v>3784</v>
      </c>
      <c r="N41" s="46">
        <v>2724</v>
      </c>
      <c r="O41" s="45">
        <f t="shared" si="8"/>
        <v>720</v>
      </c>
      <c r="P41" s="45">
        <f t="shared" si="9"/>
        <v>720</v>
      </c>
    </row>
    <row r="42" spans="1:16" ht="24" x14ac:dyDescent="0.55000000000000004">
      <c r="A42" s="43" t="s">
        <v>49</v>
      </c>
      <c r="B42" s="44">
        <f t="shared" si="3"/>
        <v>20288</v>
      </c>
      <c r="C42" s="44">
        <f t="shared" si="3"/>
        <v>20277</v>
      </c>
      <c r="D42" s="44">
        <f t="shared" si="3"/>
        <v>14741</v>
      </c>
      <c r="E42" s="45">
        <f t="shared" si="4"/>
        <v>727</v>
      </c>
      <c r="F42" s="45">
        <f t="shared" si="5"/>
        <v>727</v>
      </c>
      <c r="G42" s="45">
        <v>20288</v>
      </c>
      <c r="H42" s="45">
        <v>20277</v>
      </c>
      <c r="I42" s="45">
        <v>14741</v>
      </c>
      <c r="J42" s="45">
        <f t="shared" si="6"/>
        <v>727</v>
      </c>
      <c r="K42" s="45">
        <f t="shared" si="7"/>
        <v>727</v>
      </c>
      <c r="L42" s="46">
        <v>0</v>
      </c>
      <c r="M42" s="46">
        <v>0</v>
      </c>
      <c r="N42" s="46">
        <v>0</v>
      </c>
      <c r="O42" s="45">
        <f t="shared" si="8"/>
        <v>0</v>
      </c>
      <c r="P42" s="45" t="s">
        <v>45</v>
      </c>
    </row>
    <row r="43" spans="1:16" ht="24" x14ac:dyDescent="0.55000000000000004">
      <c r="A43" s="50" t="s">
        <v>50</v>
      </c>
      <c r="B43" s="51">
        <f t="shared" si="3"/>
        <v>555</v>
      </c>
      <c r="C43" s="51">
        <f t="shared" si="3"/>
        <v>555</v>
      </c>
      <c r="D43" s="51">
        <f t="shared" si="3"/>
        <v>397</v>
      </c>
      <c r="E43" s="52">
        <f t="shared" si="4"/>
        <v>715</v>
      </c>
      <c r="F43" s="52">
        <f t="shared" si="5"/>
        <v>715</v>
      </c>
      <c r="G43" s="52">
        <v>425</v>
      </c>
      <c r="H43" s="52">
        <v>425</v>
      </c>
      <c r="I43" s="52">
        <v>303</v>
      </c>
      <c r="J43" s="52">
        <f t="shared" si="6"/>
        <v>713</v>
      </c>
      <c r="K43" s="52">
        <f t="shared" si="7"/>
        <v>713</v>
      </c>
      <c r="L43" s="53">
        <v>130</v>
      </c>
      <c r="M43" s="53">
        <v>130</v>
      </c>
      <c r="N43" s="53">
        <v>94</v>
      </c>
      <c r="O43" s="52">
        <f t="shared" si="8"/>
        <v>723</v>
      </c>
      <c r="P43" s="52">
        <f t="shared" si="9"/>
        <v>723</v>
      </c>
    </row>
    <row r="45" spans="1:16" x14ac:dyDescent="0.2">
      <c r="A45" t="s">
        <v>72</v>
      </c>
    </row>
  </sheetData>
  <mergeCells count="3">
    <mergeCell ref="D3:D4"/>
    <mergeCell ref="I3:I4"/>
    <mergeCell ref="N3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217F-51AA-418F-85DE-4B2E3228F8AC}">
  <dimension ref="A1:O35"/>
  <sheetViews>
    <sheetView tabSelected="1" workbookViewId="0">
      <selection activeCell="I6" sqref="I6"/>
    </sheetView>
  </sheetViews>
  <sheetFormatPr defaultRowHeight="14.25" x14ac:dyDescent="0.2"/>
  <cols>
    <col min="7" max="7" width="9.625" bestFit="1" customWidth="1"/>
  </cols>
  <sheetData>
    <row r="1" spans="1:15" ht="24" x14ac:dyDescent="0.55000000000000004">
      <c r="A1" s="54" t="s">
        <v>78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21.75" x14ac:dyDescent="0.5">
      <c r="A2" s="122" t="s">
        <v>3</v>
      </c>
      <c r="B2" s="69" t="s">
        <v>51</v>
      </c>
      <c r="C2" s="124" t="s">
        <v>52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69" t="s">
        <v>53</v>
      </c>
    </row>
    <row r="3" spans="1:15" ht="21.75" x14ac:dyDescent="0.5">
      <c r="A3" s="123"/>
      <c r="B3" s="70" t="s">
        <v>54</v>
      </c>
      <c r="C3" s="71" t="s">
        <v>55</v>
      </c>
      <c r="D3" s="72" t="s">
        <v>56</v>
      </c>
      <c r="E3" s="73" t="s">
        <v>57</v>
      </c>
      <c r="F3" s="73" t="s">
        <v>58</v>
      </c>
      <c r="G3" s="73" t="s">
        <v>59</v>
      </c>
      <c r="H3" s="73" t="s">
        <v>60</v>
      </c>
      <c r="I3" s="73" t="s">
        <v>61</v>
      </c>
      <c r="J3" s="74" t="s">
        <v>62</v>
      </c>
      <c r="K3" s="72" t="s">
        <v>63</v>
      </c>
      <c r="L3" s="73" t="s">
        <v>64</v>
      </c>
      <c r="M3" s="72" t="s">
        <v>65</v>
      </c>
      <c r="N3" s="73" t="s">
        <v>66</v>
      </c>
      <c r="O3" s="70" t="s">
        <v>67</v>
      </c>
    </row>
    <row r="4" spans="1:15" ht="21.75" x14ac:dyDescent="0.5">
      <c r="A4" s="126" t="s">
        <v>74</v>
      </c>
      <c r="B4" s="58" t="s">
        <v>68</v>
      </c>
      <c r="C4" s="59">
        <v>0</v>
      </c>
      <c r="D4" s="59">
        <v>4.9800000000000004</v>
      </c>
      <c r="E4" s="59">
        <v>6.77</v>
      </c>
      <c r="F4" s="59">
        <v>16.399999999999999</v>
      </c>
      <c r="G4" s="59">
        <v>29.16</v>
      </c>
      <c r="H4" s="59">
        <v>29.71</v>
      </c>
      <c r="I4" s="59">
        <v>8.64</v>
      </c>
      <c r="J4" s="59">
        <v>1.17</v>
      </c>
      <c r="K4" s="59">
        <v>0.88</v>
      </c>
      <c r="L4" s="59">
        <v>1.19</v>
      </c>
      <c r="M4" s="59">
        <v>0.85</v>
      </c>
      <c r="N4" s="59">
        <v>0.25</v>
      </c>
      <c r="O4" s="60">
        <v>100</v>
      </c>
    </row>
    <row r="5" spans="1:15" ht="21.75" x14ac:dyDescent="0.5">
      <c r="A5" s="127"/>
      <c r="B5" s="61"/>
      <c r="C5" s="62">
        <v>0</v>
      </c>
      <c r="D5" s="62">
        <v>22932</v>
      </c>
      <c r="E5" s="62">
        <v>31198</v>
      </c>
      <c r="F5" s="62">
        <v>75518</v>
      </c>
      <c r="G5" s="62">
        <v>134294</v>
      </c>
      <c r="H5" s="62">
        <v>136836</v>
      </c>
      <c r="I5" s="62">
        <v>39816</v>
      </c>
      <c r="J5" s="62">
        <v>5380</v>
      </c>
      <c r="K5" s="62">
        <v>4042</v>
      </c>
      <c r="L5" s="62">
        <v>5491</v>
      </c>
      <c r="M5" s="62">
        <v>3933</v>
      </c>
      <c r="N5" s="62">
        <v>1133</v>
      </c>
      <c r="O5" s="63">
        <v>460573</v>
      </c>
    </row>
    <row r="6" spans="1:15" ht="21.75" x14ac:dyDescent="0.5">
      <c r="A6" s="127"/>
      <c r="B6" s="64" t="s">
        <v>69</v>
      </c>
      <c r="C6" s="65">
        <v>0</v>
      </c>
      <c r="D6" s="59">
        <v>5.12</v>
      </c>
      <c r="E6" s="59">
        <v>6.96</v>
      </c>
      <c r="F6" s="59">
        <v>16.850000000000001</v>
      </c>
      <c r="G6" s="59">
        <v>29.96</v>
      </c>
      <c r="H6" s="59">
        <v>30.53</v>
      </c>
      <c r="I6" s="59">
        <v>8.8800000000000008</v>
      </c>
      <c r="J6" s="59">
        <v>1.1599999999999999</v>
      </c>
      <c r="K6" s="59">
        <v>0.54</v>
      </c>
      <c r="L6" s="65">
        <v>0</v>
      </c>
      <c r="M6" s="65">
        <v>0</v>
      </c>
      <c r="N6" s="65">
        <v>0</v>
      </c>
      <c r="O6" s="60">
        <v>100</v>
      </c>
    </row>
    <row r="7" spans="1:15" ht="21.75" x14ac:dyDescent="0.5">
      <c r="A7" s="127"/>
      <c r="B7" s="66"/>
      <c r="C7" s="67">
        <v>0</v>
      </c>
      <c r="D7" s="67">
        <v>22932</v>
      </c>
      <c r="E7" s="67">
        <v>31198</v>
      </c>
      <c r="F7" s="67">
        <v>75518</v>
      </c>
      <c r="G7" s="67">
        <v>134294</v>
      </c>
      <c r="H7" s="67">
        <v>136836</v>
      </c>
      <c r="I7" s="67">
        <v>39816</v>
      </c>
      <c r="J7" s="67">
        <v>5207</v>
      </c>
      <c r="K7" s="67">
        <v>2394</v>
      </c>
      <c r="L7" s="67">
        <v>0</v>
      </c>
      <c r="M7" s="67">
        <v>0</v>
      </c>
      <c r="N7" s="67">
        <v>0</v>
      </c>
      <c r="O7" s="63">
        <v>448195</v>
      </c>
    </row>
    <row r="8" spans="1:15" ht="21.75" x14ac:dyDescent="0.5">
      <c r="A8" s="127"/>
      <c r="B8" s="64" t="s">
        <v>70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59">
        <v>1.4</v>
      </c>
      <c r="K8" s="59">
        <v>13.31</v>
      </c>
      <c r="L8" s="59">
        <v>44.36</v>
      </c>
      <c r="M8" s="59">
        <v>31.78</v>
      </c>
      <c r="N8" s="59">
        <v>9.15</v>
      </c>
      <c r="O8" s="60">
        <v>100</v>
      </c>
    </row>
    <row r="9" spans="1:15" ht="21.75" x14ac:dyDescent="0.5">
      <c r="A9" s="128"/>
      <c r="B9" s="66"/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173</v>
      </c>
      <c r="K9" s="67">
        <v>1648</v>
      </c>
      <c r="L9" s="67">
        <v>5491</v>
      </c>
      <c r="M9" s="67">
        <v>3933</v>
      </c>
      <c r="N9" s="67">
        <v>1133</v>
      </c>
      <c r="O9" s="63">
        <v>12378</v>
      </c>
    </row>
    <row r="10" spans="1:15" ht="21.75" x14ac:dyDescent="0.5">
      <c r="A10" s="119" t="s">
        <v>12</v>
      </c>
      <c r="B10" s="58" t="s">
        <v>68</v>
      </c>
      <c r="C10" s="59">
        <v>0</v>
      </c>
      <c r="D10" s="59">
        <v>8.82</v>
      </c>
      <c r="E10" s="59">
        <v>10.77</v>
      </c>
      <c r="F10" s="59">
        <v>10.199999999999999</v>
      </c>
      <c r="G10" s="59">
        <v>18.170000000000002</v>
      </c>
      <c r="H10" s="59">
        <v>31.84</v>
      </c>
      <c r="I10" s="59">
        <v>15</v>
      </c>
      <c r="J10" s="59">
        <v>1.42</v>
      </c>
      <c r="K10" s="59">
        <v>1.1299999999999999</v>
      </c>
      <c r="L10" s="59">
        <v>1.32</v>
      </c>
      <c r="M10" s="59">
        <v>1.02</v>
      </c>
      <c r="N10" s="59">
        <v>0.31</v>
      </c>
      <c r="O10" s="60">
        <v>99.999999999999986</v>
      </c>
    </row>
    <row r="11" spans="1:15" ht="21.75" x14ac:dyDescent="0.5">
      <c r="A11" s="120"/>
      <c r="B11" s="61"/>
      <c r="C11" s="62">
        <v>0</v>
      </c>
      <c r="D11" s="62">
        <v>11379</v>
      </c>
      <c r="E11" s="62">
        <v>13905</v>
      </c>
      <c r="F11" s="62">
        <v>13167</v>
      </c>
      <c r="G11" s="62">
        <v>23445</v>
      </c>
      <c r="H11" s="62">
        <v>41102</v>
      </c>
      <c r="I11" s="62">
        <v>19357</v>
      </c>
      <c r="J11" s="62">
        <v>1838</v>
      </c>
      <c r="K11" s="62">
        <v>1453</v>
      </c>
      <c r="L11" s="62">
        <v>1706</v>
      </c>
      <c r="M11" s="62">
        <v>1319</v>
      </c>
      <c r="N11" s="62">
        <v>395</v>
      </c>
      <c r="O11" s="63">
        <v>129066</v>
      </c>
    </row>
    <row r="12" spans="1:15" ht="21.75" x14ac:dyDescent="0.5">
      <c r="A12" s="120"/>
      <c r="B12" s="58" t="s">
        <v>69</v>
      </c>
      <c r="C12" s="59">
        <v>0</v>
      </c>
      <c r="D12" s="59">
        <v>9.1</v>
      </c>
      <c r="E12" s="59">
        <v>11.12</v>
      </c>
      <c r="F12" s="59">
        <v>10.53</v>
      </c>
      <c r="G12" s="59">
        <v>18.75</v>
      </c>
      <c r="H12" s="59">
        <v>32.869999999999997</v>
      </c>
      <c r="I12" s="59">
        <v>15.48</v>
      </c>
      <c r="J12" s="59">
        <v>1.47</v>
      </c>
      <c r="K12" s="59">
        <v>0.68</v>
      </c>
      <c r="L12" s="59">
        <v>0</v>
      </c>
      <c r="M12" s="59">
        <v>0</v>
      </c>
      <c r="N12" s="59">
        <v>0</v>
      </c>
      <c r="O12" s="60">
        <v>100.00000000000001</v>
      </c>
    </row>
    <row r="13" spans="1:15" ht="21.75" x14ac:dyDescent="0.5">
      <c r="A13" s="120"/>
      <c r="B13" s="61"/>
      <c r="C13" s="68">
        <v>0</v>
      </c>
      <c r="D13" s="68">
        <v>11379</v>
      </c>
      <c r="E13" s="68">
        <v>13905</v>
      </c>
      <c r="F13" s="68">
        <v>13167</v>
      </c>
      <c r="G13" s="68">
        <v>23445</v>
      </c>
      <c r="H13" s="68">
        <v>41102</v>
      </c>
      <c r="I13" s="68">
        <v>19357</v>
      </c>
      <c r="J13" s="68">
        <v>1838</v>
      </c>
      <c r="K13" s="68">
        <v>850</v>
      </c>
      <c r="L13" s="68">
        <v>0</v>
      </c>
      <c r="M13" s="68">
        <v>0</v>
      </c>
      <c r="N13" s="68">
        <v>0</v>
      </c>
      <c r="O13" s="63">
        <v>125043</v>
      </c>
    </row>
    <row r="14" spans="1:15" ht="21.75" x14ac:dyDescent="0.5">
      <c r="A14" s="120"/>
      <c r="B14" s="58" t="s">
        <v>70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14.98</v>
      </c>
      <c r="L14" s="59">
        <v>42.41</v>
      </c>
      <c r="M14" s="59">
        <v>32.79</v>
      </c>
      <c r="N14" s="59">
        <v>9.82</v>
      </c>
      <c r="O14" s="60">
        <v>100</v>
      </c>
    </row>
    <row r="15" spans="1:15" ht="21.75" x14ac:dyDescent="0.5">
      <c r="A15" s="121"/>
      <c r="B15" s="61"/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603</v>
      </c>
      <c r="L15" s="68">
        <v>1706</v>
      </c>
      <c r="M15" s="68">
        <v>1319</v>
      </c>
      <c r="N15" s="68">
        <v>395</v>
      </c>
      <c r="O15" s="63">
        <v>4023</v>
      </c>
    </row>
    <row r="16" spans="1:15" ht="21.75" x14ac:dyDescent="0.5">
      <c r="A16" s="119" t="s">
        <v>13</v>
      </c>
      <c r="B16" s="58" t="s">
        <v>68</v>
      </c>
      <c r="C16" s="59">
        <v>0</v>
      </c>
      <c r="D16" s="59">
        <v>3.98</v>
      </c>
      <c r="E16" s="59">
        <v>5.62</v>
      </c>
      <c r="F16" s="59">
        <v>20.83</v>
      </c>
      <c r="G16" s="59">
        <v>36.520000000000003</v>
      </c>
      <c r="H16" s="59">
        <v>26.88</v>
      </c>
      <c r="I16" s="59">
        <v>3.55</v>
      </c>
      <c r="J16" s="59">
        <v>0.9</v>
      </c>
      <c r="K16" s="59">
        <v>0.77</v>
      </c>
      <c r="L16" s="59">
        <v>0.39</v>
      </c>
      <c r="M16" s="59">
        <v>0.36</v>
      </c>
      <c r="N16" s="59">
        <v>0.2</v>
      </c>
      <c r="O16" s="60">
        <v>100</v>
      </c>
    </row>
    <row r="17" spans="1:15" ht="21.75" x14ac:dyDescent="0.5">
      <c r="A17" s="120"/>
      <c r="B17" s="61"/>
      <c r="C17" s="62">
        <v>0</v>
      </c>
      <c r="D17" s="62">
        <v>11553</v>
      </c>
      <c r="E17" s="62">
        <v>16312</v>
      </c>
      <c r="F17" s="62">
        <v>60490</v>
      </c>
      <c r="G17" s="62">
        <v>106044</v>
      </c>
      <c r="H17" s="62">
        <v>78063</v>
      </c>
      <c r="I17" s="62">
        <v>10321</v>
      </c>
      <c r="J17" s="62">
        <v>2610</v>
      </c>
      <c r="K17" s="62">
        <v>2227</v>
      </c>
      <c r="L17" s="62">
        <v>1137</v>
      </c>
      <c r="M17" s="62">
        <v>1044</v>
      </c>
      <c r="N17" s="62">
        <v>587</v>
      </c>
      <c r="O17" s="63">
        <v>290388</v>
      </c>
    </row>
    <row r="18" spans="1:15" ht="21.75" x14ac:dyDescent="0.5">
      <c r="A18" s="120"/>
      <c r="B18" s="58" t="s">
        <v>69</v>
      </c>
      <c r="C18" s="59">
        <v>0</v>
      </c>
      <c r="D18" s="59">
        <v>4.03</v>
      </c>
      <c r="E18" s="59">
        <v>5.69</v>
      </c>
      <c r="F18" s="59">
        <v>21.1</v>
      </c>
      <c r="G18" s="59">
        <v>36.99</v>
      </c>
      <c r="H18" s="59">
        <v>27.23</v>
      </c>
      <c r="I18" s="59">
        <v>3.6</v>
      </c>
      <c r="J18" s="59">
        <v>0.85</v>
      </c>
      <c r="K18" s="59">
        <v>0.51</v>
      </c>
      <c r="L18" s="59">
        <v>0</v>
      </c>
      <c r="M18" s="59">
        <v>0</v>
      </c>
      <c r="N18" s="59">
        <v>0</v>
      </c>
      <c r="O18" s="60">
        <v>100</v>
      </c>
    </row>
    <row r="19" spans="1:15" ht="21.75" x14ac:dyDescent="0.5">
      <c r="A19" s="120"/>
      <c r="B19" s="61"/>
      <c r="C19" s="68">
        <v>0</v>
      </c>
      <c r="D19" s="68">
        <v>11553</v>
      </c>
      <c r="E19" s="68">
        <v>16312</v>
      </c>
      <c r="F19" s="68">
        <v>60490</v>
      </c>
      <c r="G19" s="68">
        <v>106044</v>
      </c>
      <c r="H19" s="68">
        <v>78063</v>
      </c>
      <c r="I19" s="68">
        <v>10321</v>
      </c>
      <c r="J19" s="68">
        <v>2437</v>
      </c>
      <c r="K19" s="68">
        <v>1462</v>
      </c>
      <c r="L19" s="68">
        <v>0</v>
      </c>
      <c r="M19" s="68">
        <v>0</v>
      </c>
      <c r="N19" s="68">
        <v>0</v>
      </c>
      <c r="O19" s="63">
        <v>286682</v>
      </c>
    </row>
    <row r="20" spans="1:15" ht="21.75" x14ac:dyDescent="0.5">
      <c r="A20" s="120"/>
      <c r="B20" s="58" t="s">
        <v>70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4.67</v>
      </c>
      <c r="K20" s="59">
        <v>20.64</v>
      </c>
      <c r="L20" s="59">
        <v>30.68</v>
      </c>
      <c r="M20" s="59">
        <v>28.17</v>
      </c>
      <c r="N20" s="59">
        <v>15.84</v>
      </c>
      <c r="O20" s="60">
        <v>100</v>
      </c>
    </row>
    <row r="21" spans="1:15" ht="21.75" x14ac:dyDescent="0.5">
      <c r="A21" s="121"/>
      <c r="B21" s="61"/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173</v>
      </c>
      <c r="K21" s="68">
        <v>765</v>
      </c>
      <c r="L21" s="68">
        <v>1137</v>
      </c>
      <c r="M21" s="68">
        <v>1044</v>
      </c>
      <c r="N21" s="68">
        <v>587</v>
      </c>
      <c r="O21" s="63">
        <v>3706</v>
      </c>
    </row>
    <row r="22" spans="1:15" ht="21.75" x14ac:dyDescent="0.5">
      <c r="A22" s="119" t="s">
        <v>14</v>
      </c>
      <c r="B22" s="58" t="s">
        <v>68</v>
      </c>
      <c r="C22" s="59">
        <v>0</v>
      </c>
      <c r="D22" s="59">
        <v>0</v>
      </c>
      <c r="E22" s="59">
        <v>0.57999999999999996</v>
      </c>
      <c r="F22" s="59">
        <v>2.3199999999999998</v>
      </c>
      <c r="G22" s="59">
        <v>26.38</v>
      </c>
      <c r="H22" s="59">
        <v>38.049999999999997</v>
      </c>
      <c r="I22" s="59">
        <v>13.45</v>
      </c>
      <c r="J22" s="59">
        <v>3.91</v>
      </c>
      <c r="K22" s="59">
        <v>2.62</v>
      </c>
      <c r="L22" s="59">
        <v>7.88</v>
      </c>
      <c r="M22" s="59">
        <v>3.65</v>
      </c>
      <c r="N22" s="59">
        <v>1.1599999999999999</v>
      </c>
      <c r="O22" s="60">
        <v>100</v>
      </c>
    </row>
    <row r="23" spans="1:15" ht="21.75" x14ac:dyDescent="0.5">
      <c r="A23" s="120"/>
      <c r="B23" s="61"/>
      <c r="C23" s="62">
        <v>0</v>
      </c>
      <c r="D23" s="62">
        <v>0</v>
      </c>
      <c r="E23" s="62">
        <v>66</v>
      </c>
      <c r="F23" s="62">
        <v>263</v>
      </c>
      <c r="G23" s="62">
        <v>2997</v>
      </c>
      <c r="H23" s="62">
        <v>4322</v>
      </c>
      <c r="I23" s="62">
        <v>1528</v>
      </c>
      <c r="J23" s="62">
        <v>444</v>
      </c>
      <c r="K23" s="62">
        <v>298</v>
      </c>
      <c r="L23" s="62">
        <v>895</v>
      </c>
      <c r="M23" s="62">
        <v>414</v>
      </c>
      <c r="N23" s="62">
        <v>132</v>
      </c>
      <c r="O23" s="63">
        <v>11359</v>
      </c>
    </row>
    <row r="24" spans="1:15" ht="21.75" x14ac:dyDescent="0.5">
      <c r="A24" s="120"/>
      <c r="B24" s="58" t="s">
        <v>69</v>
      </c>
      <c r="C24" s="59">
        <v>0</v>
      </c>
      <c r="D24" s="59">
        <v>0</v>
      </c>
      <c r="E24" s="59">
        <v>0.68</v>
      </c>
      <c r="F24" s="59">
        <v>2.73</v>
      </c>
      <c r="G24" s="59">
        <v>31.06</v>
      </c>
      <c r="H24" s="59">
        <v>44.8</v>
      </c>
      <c r="I24" s="59">
        <v>15.84</v>
      </c>
      <c r="J24" s="59">
        <v>4.5999999999999996</v>
      </c>
      <c r="K24" s="59">
        <v>0.28999999999999998</v>
      </c>
      <c r="L24" s="59">
        <v>0</v>
      </c>
      <c r="M24" s="59">
        <v>0</v>
      </c>
      <c r="N24" s="59">
        <v>0</v>
      </c>
      <c r="O24" s="60">
        <v>100</v>
      </c>
    </row>
    <row r="25" spans="1:15" ht="21.75" x14ac:dyDescent="0.5">
      <c r="A25" s="120"/>
      <c r="B25" s="61"/>
      <c r="C25" s="68">
        <v>0</v>
      </c>
      <c r="D25" s="68">
        <v>0</v>
      </c>
      <c r="E25" s="68">
        <v>66</v>
      </c>
      <c r="F25" s="68">
        <v>263</v>
      </c>
      <c r="G25" s="68">
        <v>2997</v>
      </c>
      <c r="H25" s="68">
        <v>4322</v>
      </c>
      <c r="I25" s="68">
        <v>1528</v>
      </c>
      <c r="J25" s="68">
        <v>444</v>
      </c>
      <c r="K25" s="68">
        <v>28</v>
      </c>
      <c r="L25" s="68">
        <v>0</v>
      </c>
      <c r="M25" s="68">
        <v>0</v>
      </c>
      <c r="N25" s="68">
        <v>0</v>
      </c>
      <c r="O25" s="63">
        <v>9648</v>
      </c>
    </row>
    <row r="26" spans="1:15" ht="21.75" x14ac:dyDescent="0.5">
      <c r="A26" s="120"/>
      <c r="B26" s="58" t="s">
        <v>70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15.75</v>
      </c>
      <c r="L26" s="59">
        <v>52.33</v>
      </c>
      <c r="M26" s="59">
        <v>24.21</v>
      </c>
      <c r="N26" s="59">
        <v>7.71</v>
      </c>
      <c r="O26" s="60">
        <v>99.999999999999986</v>
      </c>
    </row>
    <row r="27" spans="1:15" ht="21.75" x14ac:dyDescent="0.5">
      <c r="A27" s="121"/>
      <c r="B27" s="6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270</v>
      </c>
      <c r="L27" s="68">
        <v>895</v>
      </c>
      <c r="M27" s="68">
        <v>414</v>
      </c>
      <c r="N27" s="68">
        <v>132</v>
      </c>
      <c r="O27" s="63">
        <v>1711</v>
      </c>
    </row>
    <row r="28" spans="1:15" ht="21.75" x14ac:dyDescent="0.5">
      <c r="A28" s="119" t="s">
        <v>15</v>
      </c>
      <c r="B28" s="58" t="s">
        <v>68</v>
      </c>
      <c r="C28" s="59">
        <v>0</v>
      </c>
      <c r="D28" s="59">
        <v>0</v>
      </c>
      <c r="E28" s="59">
        <v>3.07</v>
      </c>
      <c r="F28" s="59">
        <v>5.37</v>
      </c>
      <c r="G28" s="59">
        <v>6.08</v>
      </c>
      <c r="H28" s="59">
        <v>44.86</v>
      </c>
      <c r="I28" s="59">
        <v>28.93</v>
      </c>
      <c r="J28" s="59">
        <v>1.64</v>
      </c>
      <c r="K28" s="59">
        <v>0.22</v>
      </c>
      <c r="L28" s="59">
        <v>5.89</v>
      </c>
      <c r="M28" s="59">
        <v>3.88</v>
      </c>
      <c r="N28" s="59">
        <v>0.06</v>
      </c>
      <c r="O28" s="60">
        <v>100</v>
      </c>
    </row>
    <row r="29" spans="1:15" ht="21.75" x14ac:dyDescent="0.5">
      <c r="A29" s="120"/>
      <c r="B29" s="61"/>
      <c r="C29" s="62">
        <v>0</v>
      </c>
      <c r="D29" s="62">
        <v>0</v>
      </c>
      <c r="E29" s="62">
        <v>915</v>
      </c>
      <c r="F29" s="62">
        <v>1598</v>
      </c>
      <c r="G29" s="62">
        <v>1808</v>
      </c>
      <c r="H29" s="62">
        <v>13349</v>
      </c>
      <c r="I29" s="62">
        <v>8610</v>
      </c>
      <c r="J29" s="62">
        <v>488</v>
      </c>
      <c r="K29" s="62">
        <v>64</v>
      </c>
      <c r="L29" s="62">
        <v>1753</v>
      </c>
      <c r="M29" s="62">
        <v>1156</v>
      </c>
      <c r="N29" s="62">
        <v>19</v>
      </c>
      <c r="O29" s="63">
        <v>29760</v>
      </c>
    </row>
    <row r="30" spans="1:15" ht="21.75" x14ac:dyDescent="0.5">
      <c r="A30" s="120"/>
      <c r="B30" s="58" t="s">
        <v>69</v>
      </c>
      <c r="C30" s="59">
        <v>0</v>
      </c>
      <c r="D30" s="59">
        <v>0</v>
      </c>
      <c r="E30" s="59">
        <v>3.41</v>
      </c>
      <c r="F30" s="59">
        <v>5.96</v>
      </c>
      <c r="G30" s="59">
        <v>6.74</v>
      </c>
      <c r="H30" s="59">
        <v>49.77</v>
      </c>
      <c r="I30" s="59">
        <v>32.1</v>
      </c>
      <c r="J30" s="59">
        <v>1.82</v>
      </c>
      <c r="K30" s="59">
        <v>0.2</v>
      </c>
      <c r="L30" s="59">
        <v>0</v>
      </c>
      <c r="M30" s="59">
        <v>0</v>
      </c>
      <c r="N30" s="59">
        <v>0</v>
      </c>
      <c r="O30" s="60">
        <v>99.999999999999986</v>
      </c>
    </row>
    <row r="31" spans="1:15" ht="21.75" x14ac:dyDescent="0.5">
      <c r="A31" s="120"/>
      <c r="B31" s="61"/>
      <c r="C31" s="68">
        <v>0</v>
      </c>
      <c r="D31" s="68">
        <v>0</v>
      </c>
      <c r="E31" s="68">
        <v>915</v>
      </c>
      <c r="F31" s="68">
        <v>1598</v>
      </c>
      <c r="G31" s="68">
        <v>1808</v>
      </c>
      <c r="H31" s="68">
        <v>13349</v>
      </c>
      <c r="I31" s="68">
        <v>8610</v>
      </c>
      <c r="J31" s="68">
        <v>488</v>
      </c>
      <c r="K31" s="68">
        <v>54</v>
      </c>
      <c r="L31" s="68">
        <v>0</v>
      </c>
      <c r="M31" s="68">
        <v>0</v>
      </c>
      <c r="N31" s="68">
        <v>0</v>
      </c>
      <c r="O31" s="63">
        <v>26822</v>
      </c>
    </row>
    <row r="32" spans="1:15" ht="21.75" x14ac:dyDescent="0.5">
      <c r="A32" s="120"/>
      <c r="B32" s="58" t="s">
        <v>70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0.33</v>
      </c>
      <c r="L32" s="59">
        <v>59.68</v>
      </c>
      <c r="M32" s="59">
        <v>39.36</v>
      </c>
      <c r="N32" s="59">
        <v>0.63</v>
      </c>
      <c r="O32" s="60">
        <v>100</v>
      </c>
    </row>
    <row r="33" spans="1:15" ht="21.75" x14ac:dyDescent="0.5">
      <c r="A33" s="121"/>
      <c r="B33" s="61"/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10</v>
      </c>
      <c r="L33" s="68">
        <v>1753</v>
      </c>
      <c r="M33" s="68">
        <v>1156</v>
      </c>
      <c r="N33" s="68">
        <v>19</v>
      </c>
      <c r="O33" s="63">
        <v>2938</v>
      </c>
    </row>
    <row r="35" spans="1:15" x14ac:dyDescent="0.2">
      <c r="A35" t="s">
        <v>72</v>
      </c>
    </row>
  </sheetData>
  <mergeCells count="7">
    <mergeCell ref="A28:A33"/>
    <mergeCell ref="A2:A3"/>
    <mergeCell ref="C2:N2"/>
    <mergeCell ref="A4:A9"/>
    <mergeCell ref="A10:A15"/>
    <mergeCell ref="A16:A21"/>
    <mergeCell ref="A22:A27"/>
  </mergeCells>
  <pageMargins left="0.17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จังหวัด</vt:lpstr>
      <vt:lpstr>อำเภอ</vt:lpstr>
      <vt:lpstr>ร้อยละผลผลิต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นายพงษธร  ขุมทอง</dc:creator>
  <cp:lastModifiedBy>นายพงษธร  ขุมทอง</cp:lastModifiedBy>
  <cp:lastPrinted>2024-05-03T07:36:16Z</cp:lastPrinted>
  <dcterms:created xsi:type="dcterms:W3CDTF">2024-05-03T07:31:17Z</dcterms:created>
  <dcterms:modified xsi:type="dcterms:W3CDTF">2024-05-03T07:57:48Z</dcterms:modified>
</cp:coreProperties>
</file>