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gsatron\Desktop\ให้พี่แตน\"/>
    </mc:Choice>
  </mc:AlternateContent>
  <xr:revisionPtr revIDLastSave="0" documentId="13_ncr:1_{A667513C-2634-4648-BA75-DE90C2694818}" xr6:coauthVersionLast="47" xr6:coauthVersionMax="47" xr10:uidLastSave="{00000000-0000-0000-0000-000000000000}"/>
  <bookViews>
    <workbookView xWindow="-120" yWindow="-120" windowWidth="20730" windowHeight="11040" firstSheet="8" activeTab="8" xr2:uid="{00000000-000D-0000-FFFF-FFFF00000000}"/>
  </bookViews>
  <sheets>
    <sheet name="สระบุรี" sheetId="1" state="hidden" r:id="rId1"/>
    <sheet name="สรุป(สระบุรี)" sheetId="6" state="hidden" r:id="rId2"/>
    <sheet name="ลพบุรี" sheetId="2" state="hidden" r:id="rId3"/>
    <sheet name="สรุป(ลพบุรี)" sheetId="8" state="hidden" r:id="rId4"/>
    <sheet name="สุพรรณบุรี" sheetId="3" state="hidden" r:id="rId5"/>
    <sheet name="สรุป(สุพรรณบุรี)" sheetId="9" state="hidden" r:id="rId6"/>
    <sheet name="นนทบุรี" sheetId="4" state="hidden" r:id="rId7"/>
    <sheet name="สรุป(นนทบุรี)" sheetId="10" state="hidden" r:id="rId8"/>
    <sheet name="จังหวัด" sheetId="5" r:id="rId9"/>
    <sheet name="ร้อยละรายเดือน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8" hidden="1">จังหวัด!$A$5:$E$22</definedName>
    <definedName name="_xlnm._FilterDatabase" localSheetId="7" hidden="1">'สรุป(นนทบุรี)'!$A$5:$E$11</definedName>
    <definedName name="_xlnm._FilterDatabase" localSheetId="3" hidden="1">'สรุป(ลพบุรี)'!$A$5:$E$14</definedName>
    <definedName name="_xlnm._FilterDatabase" localSheetId="1" hidden="1">'สรุป(สระบุรี)'!$A$5:$E$18</definedName>
    <definedName name="_xlnm._FilterDatabase" localSheetId="5" hidden="1">'สรุป(สุพรรณบุรี)'!$A$5:$E$15</definedName>
    <definedName name="DataTab" localSheetId="8">'[1]Tab3.1'!$B:$AO</definedName>
    <definedName name="DataTab" localSheetId="9">'[2]Tab3.1'!$B:$AO</definedName>
    <definedName name="DataTab" localSheetId="7">'[1]Tab3.1'!$B:$AO</definedName>
    <definedName name="DataTab" localSheetId="3">'[1]Tab3.1'!$B:$AO</definedName>
    <definedName name="DataTab" localSheetId="1">'[1]Tab3.1'!$B:$AO</definedName>
    <definedName name="DataTab" localSheetId="5">'[1]Tab3.1'!$B:$AO</definedName>
    <definedName name="DataTab">'[3]Tab3.1'!$B:$AO</definedName>
    <definedName name="_xlnm.Print_Area" localSheetId="7">'สรุป(นนทบุรี)'!$A$3:$E$22</definedName>
    <definedName name="_xlnm.Print_Area" localSheetId="3">'สรุป(ลพบุรี)'!$A$3:$E$25</definedName>
    <definedName name="_xlnm.Print_Area" localSheetId="1">'สรุป(สระบุรี)'!$A$3:$E$29</definedName>
    <definedName name="_xlnm.Print_Area" localSheetId="5">'สรุป(สุพรรณบุรี)'!$A$3:$E$26</definedName>
    <definedName name="_xlnm.Print_Titles" localSheetId="8">จังหวัด!$2:$4</definedName>
    <definedName name="_xlnm.Print_Titles" localSheetId="7">'สรุป(นนทบุรี)'!$3:$4</definedName>
    <definedName name="_xlnm.Print_Titles" localSheetId="3">'สรุป(ลพบุรี)'!$3:$4</definedName>
    <definedName name="_xlnm.Print_Titles" localSheetId="1">'สรุป(สระบุรี)'!$3:$4</definedName>
    <definedName name="_xlnm.Print_Titles" localSheetId="5">'สรุป(สุพรรณบุรี)'!$3:$4</definedName>
    <definedName name="year_bc" localSheetId="8">[4]manual!$C$1</definedName>
    <definedName name="year_bc" localSheetId="9">[4]manual!$C$1</definedName>
    <definedName name="year_bc" localSheetId="7">[4]manual!$C$1</definedName>
    <definedName name="year_bc" localSheetId="3">[4]manual!$C$1</definedName>
    <definedName name="year_bc" localSheetId="1">[4]manual!$C$1</definedName>
    <definedName name="year_bc" localSheetId="5">[4]manual!$C$1</definedName>
    <definedName name="year_bc">[5]manual!$C$1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" i="3" l="1"/>
  <c r="N4" i="7"/>
  <c r="AF6" i="4"/>
  <c r="O6" i="2" l="1"/>
  <c r="AG6" i="4" l="1"/>
  <c r="K7" i="4"/>
  <c r="L7" i="4" s="1"/>
  <c r="AG6" i="3"/>
  <c r="AG6" i="2"/>
  <c r="AB4" i="4"/>
  <c r="O4" i="4"/>
  <c r="AB4" i="3"/>
  <c r="O4" i="3"/>
  <c r="AB4" i="2"/>
  <c r="O4" i="2"/>
  <c r="AB4" i="1"/>
  <c r="O4" i="1"/>
  <c r="D13" i="10" l="1"/>
  <c r="E19" i="10" s="1"/>
  <c r="K8" i="4"/>
  <c r="L8" i="4" s="1"/>
  <c r="K9" i="4"/>
  <c r="L9" i="4" s="1"/>
  <c r="H4" i="4"/>
  <c r="D17" i="9"/>
  <c r="E23" i="9" s="1"/>
  <c r="K8" i="3"/>
  <c r="L8" i="3" s="1"/>
  <c r="N8" i="3" s="1"/>
  <c r="K7" i="3"/>
  <c r="L7" i="3" s="1"/>
  <c r="H4" i="3"/>
  <c r="D16" i="8"/>
  <c r="E22" i="8" s="1"/>
  <c r="N10" i="7"/>
  <c r="N8" i="7"/>
  <c r="N6" i="7"/>
  <c r="AQ13" i="2"/>
  <c r="AG4" i="2"/>
  <c r="W4" i="2"/>
  <c r="H4" i="2"/>
  <c r="M7" i="3" l="1"/>
  <c r="N7" i="3"/>
  <c r="D20" i="6" l="1"/>
  <c r="E26" i="6" s="1"/>
  <c r="AO4" i="1" l="1"/>
  <c r="AG4" i="1"/>
  <c r="W4" i="1"/>
  <c r="H4" i="1"/>
  <c r="E26" i="5" l="1"/>
  <c r="AC12" i="4"/>
  <c r="AC11" i="4"/>
  <c r="AC10" i="4"/>
  <c r="AC9" i="4"/>
  <c r="AC8" i="4"/>
  <c r="AC7" i="4"/>
  <c r="X12" i="4"/>
  <c r="X11" i="4"/>
  <c r="X10" i="4"/>
  <c r="X9" i="4"/>
  <c r="X8" i="4"/>
  <c r="X7" i="4"/>
  <c r="P6" i="4"/>
  <c r="Q6" i="4"/>
  <c r="R12" i="4"/>
  <c r="S12" i="4" s="1"/>
  <c r="B11" i="10" s="1"/>
  <c r="R11" i="4"/>
  <c r="R10" i="4"/>
  <c r="R9" i="4"/>
  <c r="R8" i="4"/>
  <c r="R7" i="4"/>
  <c r="S7" i="4" s="1"/>
  <c r="K12" i="4"/>
  <c r="L12" i="4" s="1"/>
  <c r="K11" i="4"/>
  <c r="L11" i="4" s="1"/>
  <c r="K10" i="4"/>
  <c r="L10" i="4" s="1"/>
  <c r="L6" i="4" s="1"/>
  <c r="I6" i="4"/>
  <c r="J6" i="4"/>
  <c r="AC9" i="3"/>
  <c r="AC10" i="3"/>
  <c r="AC11" i="3"/>
  <c r="AC12" i="3"/>
  <c r="AC13" i="3"/>
  <c r="AC14" i="3"/>
  <c r="AC15" i="3"/>
  <c r="AC16" i="3"/>
  <c r="AC8" i="3"/>
  <c r="AC7" i="3"/>
  <c r="X9" i="3"/>
  <c r="X10" i="3"/>
  <c r="X11" i="3"/>
  <c r="X12" i="3"/>
  <c r="X13" i="3"/>
  <c r="X14" i="3"/>
  <c r="X16" i="3"/>
  <c r="X15" i="3"/>
  <c r="X8" i="3"/>
  <c r="X7" i="3"/>
  <c r="R16" i="3"/>
  <c r="R15" i="3"/>
  <c r="R14" i="3"/>
  <c r="R13" i="3"/>
  <c r="R12" i="3"/>
  <c r="R11" i="3"/>
  <c r="R10" i="3"/>
  <c r="R9" i="3"/>
  <c r="R8" i="3"/>
  <c r="R7" i="3"/>
  <c r="P6" i="3"/>
  <c r="Q6" i="3"/>
  <c r="K9" i="3"/>
  <c r="L9" i="3" s="1"/>
  <c r="K10" i="3"/>
  <c r="K11" i="3"/>
  <c r="K12" i="3"/>
  <c r="K13" i="3"/>
  <c r="K14" i="3"/>
  <c r="K16" i="3"/>
  <c r="K15" i="3"/>
  <c r="I6" i="3"/>
  <c r="J6" i="3"/>
  <c r="AC9" i="2"/>
  <c r="AC10" i="2"/>
  <c r="AC11" i="2"/>
  <c r="AC12" i="2"/>
  <c r="AC13" i="2"/>
  <c r="AC15" i="2"/>
  <c r="AC14" i="2"/>
  <c r="AC8" i="2"/>
  <c r="AC7" i="2"/>
  <c r="X9" i="2"/>
  <c r="Y9" i="2" s="1"/>
  <c r="AA9" i="2" s="1"/>
  <c r="X10" i="2"/>
  <c r="Y10" i="2" s="1"/>
  <c r="AA10" i="2" s="1"/>
  <c r="X11" i="2"/>
  <c r="Y11" i="2" s="1"/>
  <c r="AA11" i="2" s="1"/>
  <c r="X12" i="2"/>
  <c r="Y12" i="2" s="1"/>
  <c r="AA12" i="2" s="1"/>
  <c r="X13" i="2"/>
  <c r="Y13" i="2" s="1"/>
  <c r="AA13" i="2" s="1"/>
  <c r="X14" i="2"/>
  <c r="Y14" i="2" s="1"/>
  <c r="AA14" i="2" s="1"/>
  <c r="X15" i="2"/>
  <c r="Y15" i="2" s="1"/>
  <c r="AA15" i="2" s="1"/>
  <c r="X8" i="2"/>
  <c r="Y8" i="2" s="1"/>
  <c r="AA8" i="2" s="1"/>
  <c r="X7" i="2"/>
  <c r="P6" i="2"/>
  <c r="Q6" i="2"/>
  <c r="R15" i="2"/>
  <c r="R14" i="2"/>
  <c r="R13" i="2"/>
  <c r="R12" i="2"/>
  <c r="R11" i="2"/>
  <c r="R10" i="2"/>
  <c r="R9" i="2"/>
  <c r="R8" i="2"/>
  <c r="R7" i="2"/>
  <c r="I6" i="2"/>
  <c r="J6" i="2"/>
  <c r="K13" i="2"/>
  <c r="K9" i="2"/>
  <c r="K10" i="2"/>
  <c r="K11" i="2"/>
  <c r="K12" i="2"/>
  <c r="K15" i="2"/>
  <c r="K14" i="2"/>
  <c r="K8" i="2"/>
  <c r="K7" i="2"/>
  <c r="AC9" i="1"/>
  <c r="AC10" i="1"/>
  <c r="AC11" i="1"/>
  <c r="AC12" i="1"/>
  <c r="AC13" i="1"/>
  <c r="AC14" i="1"/>
  <c r="AC15" i="1"/>
  <c r="AC16" i="1"/>
  <c r="AC17" i="1"/>
  <c r="AC18" i="1"/>
  <c r="AC19" i="1"/>
  <c r="AC8" i="1"/>
  <c r="AC7" i="1"/>
  <c r="X9" i="1"/>
  <c r="X10" i="1"/>
  <c r="X11" i="1"/>
  <c r="X12" i="1"/>
  <c r="X13" i="1"/>
  <c r="X14" i="1"/>
  <c r="X15" i="1"/>
  <c r="X16" i="1"/>
  <c r="X17" i="1"/>
  <c r="X19" i="1"/>
  <c r="X18" i="1"/>
  <c r="X8" i="1"/>
  <c r="X7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6" i="1"/>
  <c r="Q6" i="1"/>
  <c r="K19" i="1"/>
  <c r="K10" i="1"/>
  <c r="K11" i="1"/>
  <c r="K12" i="1"/>
  <c r="K13" i="1"/>
  <c r="K14" i="1"/>
  <c r="K15" i="1"/>
  <c r="K16" i="1"/>
  <c r="K17" i="1"/>
  <c r="K18" i="1"/>
  <c r="K9" i="1"/>
  <c r="K8" i="1"/>
  <c r="K7" i="1"/>
  <c r="I6" i="1"/>
  <c r="J6" i="1"/>
  <c r="E42" i="5"/>
  <c r="E43" i="5"/>
  <c r="E44" i="5"/>
  <c r="E45" i="5"/>
  <c r="E46" i="5"/>
  <c r="E41" i="5"/>
  <c r="E31" i="5"/>
  <c r="E32" i="5"/>
  <c r="E33" i="5"/>
  <c r="E34" i="5"/>
  <c r="E35" i="5"/>
  <c r="E36" i="5"/>
  <c r="E37" i="5"/>
  <c r="E38" i="5"/>
  <c r="E39" i="5"/>
  <c r="E30" i="5"/>
  <c r="E21" i="5"/>
  <c r="E22" i="5"/>
  <c r="E23" i="5"/>
  <c r="E24" i="5"/>
  <c r="E25" i="5"/>
  <c r="E27" i="5"/>
  <c r="E28" i="5"/>
  <c r="E20" i="5"/>
  <c r="E6" i="5"/>
  <c r="E18" i="5"/>
  <c r="E7" i="5"/>
  <c r="E8" i="5"/>
  <c r="E9" i="5"/>
  <c r="E10" i="5"/>
  <c r="E11" i="5"/>
  <c r="E12" i="5"/>
  <c r="E13" i="5"/>
  <c r="E14" i="5"/>
  <c r="E15" i="5"/>
  <c r="E16" i="5"/>
  <c r="E17" i="5"/>
  <c r="AT12" i="4" l="1"/>
  <c r="AT7" i="4"/>
  <c r="AT9" i="4"/>
  <c r="AP8" i="4"/>
  <c r="AP7" i="4"/>
  <c r="AN6" i="4"/>
  <c r="AH10" i="4"/>
  <c r="AH9" i="4"/>
  <c r="AH8" i="4"/>
  <c r="AH7" i="4"/>
  <c r="AD7" i="4"/>
  <c r="C6" i="10" s="1"/>
  <c r="W6" i="4"/>
  <c r="Y9" i="4"/>
  <c r="Z9" i="4" s="1"/>
  <c r="Y10" i="4"/>
  <c r="Z10" i="4" s="1"/>
  <c r="Y11" i="4"/>
  <c r="Z11" i="4" s="1"/>
  <c r="Y12" i="4"/>
  <c r="Z12" i="4" s="1"/>
  <c r="Y7" i="4"/>
  <c r="V6" i="4"/>
  <c r="AK6" i="4" s="1"/>
  <c r="R6" i="4"/>
  <c r="O6" i="4"/>
  <c r="K6" i="4"/>
  <c r="G6" i="4"/>
  <c r="F6" i="4"/>
  <c r="D6" i="4"/>
  <c r="C6" i="4"/>
  <c r="B6" i="4"/>
  <c r="AN6" i="3"/>
  <c r="AT9" i="3"/>
  <c r="AT8" i="3"/>
  <c r="AT7" i="3"/>
  <c r="AS7" i="3"/>
  <c r="AP7" i="3"/>
  <c r="AB7" i="3"/>
  <c r="W6" i="3"/>
  <c r="V6" i="3"/>
  <c r="Y8" i="3"/>
  <c r="Z8" i="3" s="1"/>
  <c r="Y9" i="3"/>
  <c r="Z9" i="3" s="1"/>
  <c r="Y10" i="3"/>
  <c r="Z10" i="3" s="1"/>
  <c r="Y11" i="3"/>
  <c r="Z11" i="3" s="1"/>
  <c r="Y12" i="3"/>
  <c r="Z12" i="3" s="1"/>
  <c r="Y13" i="3"/>
  <c r="Z13" i="3" s="1"/>
  <c r="Y14" i="3"/>
  <c r="Z14" i="3" s="1"/>
  <c r="Y15" i="3"/>
  <c r="Z15" i="3" s="1"/>
  <c r="Y16" i="3"/>
  <c r="Z16" i="3" s="1"/>
  <c r="R6" i="3"/>
  <c r="S7" i="3"/>
  <c r="S10" i="3"/>
  <c r="S8" i="3"/>
  <c r="K6" i="3"/>
  <c r="H6" i="3"/>
  <c r="O6" i="3"/>
  <c r="G6" i="3"/>
  <c r="F6" i="3"/>
  <c r="D6" i="3"/>
  <c r="C6" i="3"/>
  <c r="B6" i="3"/>
  <c r="AS8" i="2"/>
  <c r="AS7" i="2"/>
  <c r="AQ7" i="2"/>
  <c r="AP7" i="2"/>
  <c r="AN6" i="2"/>
  <c r="AF6" i="2"/>
  <c r="Y7" i="2"/>
  <c r="Y6" i="2" s="1"/>
  <c r="H6" i="2"/>
  <c r="AS8" i="1"/>
  <c r="AS7" i="1"/>
  <c r="AG6" i="1"/>
  <c r="AG5" i="1"/>
  <c r="AF6" i="1"/>
  <c r="Y8" i="1"/>
  <c r="Z8" i="1" s="1"/>
  <c r="Y9" i="1"/>
  <c r="Z9" i="1" s="1"/>
  <c r="Y10" i="1"/>
  <c r="Z10" i="1" s="1"/>
  <c r="Y11" i="1"/>
  <c r="Z11" i="1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Y18" i="1"/>
  <c r="Z18" i="1" s="1"/>
  <c r="Y19" i="1"/>
  <c r="Z19" i="1" s="1"/>
  <c r="Y7" i="1"/>
  <c r="B7" i="9" l="1"/>
  <c r="B9" i="9"/>
  <c r="B6" i="9"/>
  <c r="AH6" i="4"/>
  <c r="X6" i="4"/>
  <c r="Y8" i="4"/>
  <c r="Z8" i="4" s="1"/>
  <c r="AK6" i="3"/>
  <c r="X6" i="3"/>
  <c r="Y7" i="3"/>
  <c r="AD7" i="3"/>
  <c r="C6" i="9" s="1"/>
  <c r="E6" i="3"/>
  <c r="T7" i="3"/>
  <c r="U7" i="3"/>
  <c r="X6" i="2"/>
  <c r="AO6" i="2"/>
  <c r="AH6" i="2"/>
  <c r="AH6" i="1"/>
  <c r="X6" i="1"/>
  <c r="AA12" i="4"/>
  <c r="AA11" i="4"/>
  <c r="AA10" i="4"/>
  <c r="AA9" i="4"/>
  <c r="AA7" i="4"/>
  <c r="Z7" i="4"/>
  <c r="E6" i="4"/>
  <c r="AH6" i="3"/>
  <c r="AA16" i="3"/>
  <c r="AA15" i="3"/>
  <c r="AA14" i="3"/>
  <c r="AA13" i="3"/>
  <c r="AA12" i="3"/>
  <c r="AA11" i="3"/>
  <c r="AA10" i="3"/>
  <c r="AA9" i="3"/>
  <c r="AA8" i="3"/>
  <c r="AA7" i="2"/>
  <c r="Z7" i="2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Z7" i="1"/>
  <c r="Y6" i="1"/>
  <c r="AO6" i="1" s="1"/>
  <c r="AA8" i="4" l="1"/>
  <c r="Y6" i="4"/>
  <c r="AO6" i="4" s="1"/>
  <c r="AQ6" i="4" s="1"/>
  <c r="AE7" i="3"/>
  <c r="Y6" i="3"/>
  <c r="Z7" i="3"/>
  <c r="AA7" i="3"/>
  <c r="H6" i="1"/>
  <c r="AP6" i="4" l="1"/>
  <c r="AA6" i="4"/>
  <c r="Z6" i="4"/>
  <c r="Z6" i="3"/>
  <c r="AA6" i="3"/>
  <c r="AO6" i="3"/>
  <c r="AI4" i="4"/>
  <c r="AR4" i="4"/>
  <c r="C5" i="4"/>
  <c r="D5" i="4"/>
  <c r="F5" i="4"/>
  <c r="G5" i="4"/>
  <c r="L5" i="4"/>
  <c r="S5" i="4"/>
  <c r="V5" i="4"/>
  <c r="Y5" i="4"/>
  <c r="AD5" i="4"/>
  <c r="AF5" i="4"/>
  <c r="AG5" i="4"/>
  <c r="AI5" i="4"/>
  <c r="AK5" i="4"/>
  <c r="AL5" i="4"/>
  <c r="AM5" i="4"/>
  <c r="AO5" i="4"/>
  <c r="AR5" i="4"/>
  <c r="B6" i="10"/>
  <c r="N8" i="4"/>
  <c r="S8" i="4"/>
  <c r="B7" i="10" s="1"/>
  <c r="S9" i="4"/>
  <c r="B8" i="10" s="1"/>
  <c r="S10" i="4"/>
  <c r="B9" i="10" s="1"/>
  <c r="AS10" i="4"/>
  <c r="S11" i="4"/>
  <c r="B10" i="10" s="1"/>
  <c r="AS11" i="4"/>
  <c r="AS12" i="4"/>
  <c r="AI4" i="3"/>
  <c r="AR4" i="3"/>
  <c r="C5" i="3"/>
  <c r="D5" i="3"/>
  <c r="F5" i="3"/>
  <c r="G5" i="3"/>
  <c r="L5" i="3"/>
  <c r="S5" i="3"/>
  <c r="V5" i="3"/>
  <c r="Y5" i="3"/>
  <c r="AD5" i="3"/>
  <c r="AF5" i="3"/>
  <c r="AG5" i="3"/>
  <c r="AI5" i="3"/>
  <c r="AK5" i="3"/>
  <c r="AL5" i="3"/>
  <c r="AM5" i="3"/>
  <c r="AO5" i="3"/>
  <c r="AR5" i="3"/>
  <c r="T8" i="3"/>
  <c r="AB8" i="3"/>
  <c r="M9" i="3"/>
  <c r="S9" i="3"/>
  <c r="B8" i="9" s="1"/>
  <c r="L10" i="3"/>
  <c r="T10" i="3"/>
  <c r="L11" i="3"/>
  <c r="M11" i="3" s="1"/>
  <c r="S11" i="3"/>
  <c r="B10" i="9" s="1"/>
  <c r="AQ11" i="3"/>
  <c r="L12" i="3"/>
  <c r="M12" i="3" s="1"/>
  <c r="S12" i="3"/>
  <c r="AB12" i="3"/>
  <c r="L13" i="3"/>
  <c r="M13" i="3" s="1"/>
  <c r="S13" i="3"/>
  <c r="AB13" i="3"/>
  <c r="L14" i="3"/>
  <c r="M14" i="3" s="1"/>
  <c r="S14" i="3"/>
  <c r="AB14" i="3"/>
  <c r="L15" i="3"/>
  <c r="M15" i="3" s="1"/>
  <c r="S15" i="3"/>
  <c r="AB15" i="3"/>
  <c r="L16" i="3"/>
  <c r="M16" i="3" s="1"/>
  <c r="S16" i="3"/>
  <c r="AS16" i="3"/>
  <c r="AI4" i="2"/>
  <c r="AR4" i="2"/>
  <c r="C5" i="2"/>
  <c r="D5" i="2"/>
  <c r="F5" i="2"/>
  <c r="G5" i="2"/>
  <c r="L5" i="2"/>
  <c r="S5" i="2"/>
  <c r="V5" i="2"/>
  <c r="Y5" i="2"/>
  <c r="AD5" i="2"/>
  <c r="AF5" i="2"/>
  <c r="AG5" i="2"/>
  <c r="AI5" i="2"/>
  <c r="AK5" i="2"/>
  <c r="AL5" i="2"/>
  <c r="AM5" i="2"/>
  <c r="AO5" i="2"/>
  <c r="AR5" i="2"/>
  <c r="B6" i="2"/>
  <c r="C6" i="2"/>
  <c r="D6" i="2"/>
  <c r="F6" i="2"/>
  <c r="G6" i="2"/>
  <c r="K6" i="2"/>
  <c r="R6" i="2"/>
  <c r="S7" i="2"/>
  <c r="L8" i="2"/>
  <c r="S8" i="2"/>
  <c r="B7" i="8" s="1"/>
  <c r="L9" i="2"/>
  <c r="S9" i="2"/>
  <c r="B8" i="8" s="1"/>
  <c r="L10" i="2"/>
  <c r="S10" i="2"/>
  <c r="B9" i="8" s="1"/>
  <c r="L11" i="2"/>
  <c r="S11" i="2"/>
  <c r="B10" i="8" s="1"/>
  <c r="AB11" i="2"/>
  <c r="L12" i="2"/>
  <c r="S12" i="2"/>
  <c r="B11" i="8" s="1"/>
  <c r="AS12" i="2"/>
  <c r="L13" i="2"/>
  <c r="S13" i="2"/>
  <c r="B12" i="8" s="1"/>
  <c r="AS13" i="2"/>
  <c r="L14" i="2"/>
  <c r="S14" i="2"/>
  <c r="B13" i="8" s="1"/>
  <c r="AS14" i="2"/>
  <c r="L15" i="2"/>
  <c r="S15" i="2"/>
  <c r="B14" i="8" s="1"/>
  <c r="AS15" i="2"/>
  <c r="AI4" i="1"/>
  <c r="AR4" i="1"/>
  <c r="C5" i="1"/>
  <c r="D5" i="1"/>
  <c r="F5" i="1"/>
  <c r="G5" i="1"/>
  <c r="L5" i="1"/>
  <c r="S5" i="1"/>
  <c r="V5" i="1"/>
  <c r="Y5" i="1"/>
  <c r="AD5" i="1"/>
  <c r="AF5" i="1"/>
  <c r="AI5" i="1"/>
  <c r="AK5" i="1"/>
  <c r="AL5" i="1"/>
  <c r="AM5" i="1"/>
  <c r="AO5" i="1"/>
  <c r="AR5" i="1"/>
  <c r="B6" i="1"/>
  <c r="C6" i="1"/>
  <c r="D6" i="1"/>
  <c r="F6" i="1"/>
  <c r="G6" i="1"/>
  <c r="K6" i="1"/>
  <c r="O6" i="1"/>
  <c r="R6" i="1"/>
  <c r="S7" i="1"/>
  <c r="AB7" i="1"/>
  <c r="L8" i="1"/>
  <c r="S8" i="1"/>
  <c r="B7" i="6" s="1"/>
  <c r="L9" i="1"/>
  <c r="S9" i="1"/>
  <c r="B8" i="6" s="1"/>
  <c r="AB9" i="1"/>
  <c r="L10" i="1"/>
  <c r="S10" i="1"/>
  <c r="B9" i="6" s="1"/>
  <c r="AB10" i="1"/>
  <c r="L11" i="1"/>
  <c r="M11" i="1" s="1"/>
  <c r="S11" i="1"/>
  <c r="B10" i="6" s="1"/>
  <c r="L12" i="1"/>
  <c r="M12" i="1" s="1"/>
  <c r="S12" i="1"/>
  <c r="B11" i="6" s="1"/>
  <c r="L13" i="1"/>
  <c r="M13" i="1" s="1"/>
  <c r="S13" i="1"/>
  <c r="AB13" i="1"/>
  <c r="L14" i="1"/>
  <c r="M14" i="1" s="1"/>
  <c r="S14" i="1"/>
  <c r="L15" i="1"/>
  <c r="M15" i="1" s="1"/>
  <c r="S15" i="1"/>
  <c r="L16" i="1"/>
  <c r="M16" i="1" s="1"/>
  <c r="S16" i="1"/>
  <c r="AB16" i="1"/>
  <c r="L17" i="1"/>
  <c r="M17" i="1" s="1"/>
  <c r="S17" i="1"/>
  <c r="AB17" i="1"/>
  <c r="AS17" i="1"/>
  <c r="L18" i="1"/>
  <c r="S18" i="1"/>
  <c r="B17" i="6" s="1"/>
  <c r="AB18" i="1"/>
  <c r="AS18" i="1"/>
  <c r="L19" i="1"/>
  <c r="S19" i="1"/>
  <c r="B18" i="6" s="1"/>
  <c r="AB19" i="1"/>
  <c r="AT19" i="1"/>
  <c r="S6" i="2" l="1"/>
  <c r="E6" i="1"/>
  <c r="B5" i="10"/>
  <c r="B14" i="9"/>
  <c r="U16" i="3"/>
  <c r="B15" i="9"/>
  <c r="B11" i="9"/>
  <c r="L6" i="3"/>
  <c r="M6" i="3" s="1"/>
  <c r="B12" i="9"/>
  <c r="B13" i="9"/>
  <c r="B6" i="8"/>
  <c r="B5" i="8" s="1"/>
  <c r="B16" i="6"/>
  <c r="B12" i="6"/>
  <c r="B14" i="6"/>
  <c r="B6" i="6"/>
  <c r="B13" i="6"/>
  <c r="B15" i="6"/>
  <c r="T12" i="4"/>
  <c r="T10" i="4"/>
  <c r="T9" i="4"/>
  <c r="AB6" i="4"/>
  <c r="AC6" i="4"/>
  <c r="T11" i="4"/>
  <c r="T8" i="4"/>
  <c r="U7" i="4"/>
  <c r="S6" i="4"/>
  <c r="T7" i="4"/>
  <c r="AE7" i="4"/>
  <c r="AP6" i="3"/>
  <c r="AQ6" i="3"/>
  <c r="T9" i="3"/>
  <c r="S6" i="3"/>
  <c r="AC6" i="3"/>
  <c r="T11" i="3"/>
  <c r="T16" i="3"/>
  <c r="AB6" i="3"/>
  <c r="E6" i="2"/>
  <c r="T13" i="2"/>
  <c r="T10" i="2"/>
  <c r="T9" i="2"/>
  <c r="AC6" i="2"/>
  <c r="T11" i="2"/>
  <c r="T15" i="2"/>
  <c r="T14" i="2"/>
  <c r="T12" i="2"/>
  <c r="T8" i="2"/>
  <c r="T12" i="1"/>
  <c r="T8" i="1"/>
  <c r="AD7" i="1"/>
  <c r="AI7" i="1" s="1"/>
  <c r="AC6" i="1"/>
  <c r="T18" i="1"/>
  <c r="T11" i="1"/>
  <c r="T10" i="1"/>
  <c r="T19" i="1"/>
  <c r="T9" i="1"/>
  <c r="AD8" i="1"/>
  <c r="AB6" i="1"/>
  <c r="AQ11" i="4"/>
  <c r="H6" i="4"/>
  <c r="M10" i="3"/>
  <c r="AQ12" i="3"/>
  <c r="U8" i="3"/>
  <c r="AN15" i="3"/>
  <c r="AQ12" i="4"/>
  <c r="AH16" i="3"/>
  <c r="AN7" i="3"/>
  <c r="AH8" i="2"/>
  <c r="AQ15" i="2"/>
  <c r="AN13" i="2"/>
  <c r="AH14" i="2"/>
  <c r="AH13" i="2"/>
  <c r="U18" i="1"/>
  <c r="U19" i="1"/>
  <c r="AN19" i="1"/>
  <c r="AQ12" i="1"/>
  <c r="AH15" i="2"/>
  <c r="AQ14" i="2"/>
  <c r="AN14" i="2"/>
  <c r="AH12" i="2"/>
  <c r="AH13" i="3"/>
  <c r="AN12" i="3"/>
  <c r="AN11" i="3"/>
  <c r="AN8" i="4"/>
  <c r="AD8" i="4"/>
  <c r="AH9" i="2"/>
  <c r="AH11" i="4"/>
  <c r="AD11" i="4"/>
  <c r="AN10" i="4"/>
  <c r="AN17" i="1"/>
  <c r="AH12" i="3"/>
  <c r="AH11" i="3"/>
  <c r="N11" i="3"/>
  <c r="AQ7" i="3"/>
  <c r="AH12" i="4"/>
  <c r="AN11" i="4"/>
  <c r="AQ9" i="4"/>
  <c r="AN18" i="1"/>
  <c r="AH17" i="1"/>
  <c r="AD17" i="1"/>
  <c r="AE17" i="1" s="1"/>
  <c r="AQ15" i="1"/>
  <c r="AH11" i="2"/>
  <c r="AD15" i="3"/>
  <c r="AH9" i="3"/>
  <c r="N9" i="3"/>
  <c r="AP11" i="3"/>
  <c r="AQ10" i="4"/>
  <c r="AQ8" i="4"/>
  <c r="AD14" i="1"/>
  <c r="AI14" i="1" s="1"/>
  <c r="AP10" i="4"/>
  <c r="AD10" i="4"/>
  <c r="AD9" i="4"/>
  <c r="C8" i="10" s="1"/>
  <c r="AN7" i="4"/>
  <c r="AH19" i="1"/>
  <c r="AH16" i="1"/>
  <c r="AH14" i="1"/>
  <c r="AP13" i="1"/>
  <c r="AH7" i="1"/>
  <c r="AN6" i="1"/>
  <c r="AH10" i="2"/>
  <c r="AT16" i="3"/>
  <c r="AH15" i="3"/>
  <c r="AH14" i="3"/>
  <c r="AD12" i="3"/>
  <c r="C11" i="9" s="1"/>
  <c r="AP9" i="3"/>
  <c r="AN12" i="4"/>
  <c r="AN9" i="4"/>
  <c r="AQ7" i="4"/>
  <c r="M10" i="4"/>
  <c r="N10" i="4"/>
  <c r="N9" i="4"/>
  <c r="M9" i="4"/>
  <c r="M12" i="4"/>
  <c r="N12" i="4"/>
  <c r="N11" i="4"/>
  <c r="M11" i="4"/>
  <c r="M8" i="4"/>
  <c r="AD12" i="4"/>
  <c r="C11" i="10" s="1"/>
  <c r="AP9" i="4"/>
  <c r="AP11" i="4"/>
  <c r="U12" i="4"/>
  <c r="AT11" i="4"/>
  <c r="U11" i="4"/>
  <c r="AT10" i="4"/>
  <c r="U10" i="4"/>
  <c r="U9" i="4"/>
  <c r="AT8" i="4"/>
  <c r="U8" i="4"/>
  <c r="AP12" i="4"/>
  <c r="AS9" i="4"/>
  <c r="AS8" i="4"/>
  <c r="AS7" i="4"/>
  <c r="AH18" i="1"/>
  <c r="AH15" i="1"/>
  <c r="AH13" i="1"/>
  <c r="AP8" i="1"/>
  <c r="AP7" i="1"/>
  <c r="AN15" i="2"/>
  <c r="AP15" i="3"/>
  <c r="AN14" i="3"/>
  <c r="AD14" i="3"/>
  <c r="AP12" i="3"/>
  <c r="AN10" i="3"/>
  <c r="AD10" i="3"/>
  <c r="AN8" i="3"/>
  <c r="AD8" i="3"/>
  <c r="AH7" i="2"/>
  <c r="AP16" i="3"/>
  <c r="AN16" i="3"/>
  <c r="AD16" i="3"/>
  <c r="AP14" i="3"/>
  <c r="AN13" i="3"/>
  <c r="AD13" i="3"/>
  <c r="N12" i="3"/>
  <c r="AP10" i="3"/>
  <c r="AP8" i="3"/>
  <c r="AQ14" i="1"/>
  <c r="AH12" i="1"/>
  <c r="AP10" i="1"/>
  <c r="AD9" i="1"/>
  <c r="C8" i="6" s="1"/>
  <c r="AQ12" i="2"/>
  <c r="AN12" i="2"/>
  <c r="AN11" i="2"/>
  <c r="AN10" i="2"/>
  <c r="AP9" i="2"/>
  <c r="AP8" i="2"/>
  <c r="AN8" i="2"/>
  <c r="AP13" i="3"/>
  <c r="AD11" i="3"/>
  <c r="AH10" i="3"/>
  <c r="N10" i="3"/>
  <c r="AN9" i="3"/>
  <c r="AD9" i="3"/>
  <c r="AH8" i="3"/>
  <c r="AH7" i="3"/>
  <c r="AQ15" i="3"/>
  <c r="AQ14" i="3"/>
  <c r="N16" i="3"/>
  <c r="T15" i="3"/>
  <c r="U15" i="3"/>
  <c r="T14" i="3"/>
  <c r="U14" i="3"/>
  <c r="T13" i="3"/>
  <c r="U13" i="3"/>
  <c r="T12" i="3"/>
  <c r="U12" i="3"/>
  <c r="M8" i="3"/>
  <c r="N15" i="3"/>
  <c r="N14" i="3"/>
  <c r="N13" i="3"/>
  <c r="AI7" i="3"/>
  <c r="E6" i="9" s="1"/>
  <c r="D6" i="9" s="1"/>
  <c r="AS13" i="3"/>
  <c r="AT13" i="3"/>
  <c r="AS12" i="3"/>
  <c r="AT12" i="3"/>
  <c r="AS11" i="3"/>
  <c r="AT11" i="3"/>
  <c r="AQ10" i="3"/>
  <c r="AS10" i="3"/>
  <c r="AT10" i="3"/>
  <c r="AQ9" i="3"/>
  <c r="AS9" i="3"/>
  <c r="AQ8" i="3"/>
  <c r="AS8" i="3"/>
  <c r="AS15" i="3"/>
  <c r="AT15" i="3"/>
  <c r="AS14" i="3"/>
  <c r="AT14" i="3"/>
  <c r="AQ16" i="3"/>
  <c r="AQ13" i="3"/>
  <c r="U11" i="3"/>
  <c r="U10" i="3"/>
  <c r="U9" i="3"/>
  <c r="AD16" i="1"/>
  <c r="C15" i="6" s="1"/>
  <c r="AD14" i="2"/>
  <c r="AD10" i="2"/>
  <c r="AD8" i="2"/>
  <c r="W6" i="2"/>
  <c r="AP16" i="1"/>
  <c r="N15" i="1"/>
  <c r="AP12" i="1"/>
  <c r="AH11" i="1"/>
  <c r="AP9" i="1"/>
  <c r="AN9" i="1"/>
  <c r="AQ11" i="2"/>
  <c r="AQ10" i="2"/>
  <c r="AQ8" i="2"/>
  <c r="AD15" i="2"/>
  <c r="AD13" i="2"/>
  <c r="AN9" i="2"/>
  <c r="AD9" i="2"/>
  <c r="C8" i="8" s="1"/>
  <c r="AN7" i="2"/>
  <c r="V6" i="2"/>
  <c r="N12" i="1"/>
  <c r="AN11" i="1"/>
  <c r="AD11" i="1"/>
  <c r="C10" i="6" s="1"/>
  <c r="AH10" i="1"/>
  <c r="AH9" i="1"/>
  <c r="AD12" i="2"/>
  <c r="C11" i="8" s="1"/>
  <c r="AD11" i="2"/>
  <c r="AQ9" i="2"/>
  <c r="AB6" i="2"/>
  <c r="M15" i="2"/>
  <c r="N15" i="2"/>
  <c r="M13" i="2"/>
  <c r="N13" i="2"/>
  <c r="M9" i="2"/>
  <c r="N9" i="2"/>
  <c r="M12" i="2"/>
  <c r="N12" i="2"/>
  <c r="M11" i="2"/>
  <c r="N11" i="2"/>
  <c r="M10" i="2"/>
  <c r="N10" i="2"/>
  <c r="M8" i="2"/>
  <c r="N8" i="2"/>
  <c r="N14" i="2"/>
  <c r="M14" i="2"/>
  <c r="AP15" i="2"/>
  <c r="AP14" i="2"/>
  <c r="AP11" i="2"/>
  <c r="AP13" i="2"/>
  <c r="AT15" i="2"/>
  <c r="U15" i="2"/>
  <c r="AT14" i="2"/>
  <c r="U14" i="2"/>
  <c r="AT13" i="2"/>
  <c r="U13" i="2"/>
  <c r="AT12" i="2"/>
  <c r="U12" i="2"/>
  <c r="AT11" i="2"/>
  <c r="U11" i="2"/>
  <c r="AT10" i="2"/>
  <c r="U10" i="2"/>
  <c r="AT9" i="2"/>
  <c r="U9" i="2"/>
  <c r="AT8" i="2"/>
  <c r="U8" i="2"/>
  <c r="AT7" i="2"/>
  <c r="U7" i="2"/>
  <c r="AP12" i="2"/>
  <c r="AP10" i="2"/>
  <c r="AS11" i="2"/>
  <c r="AS10" i="2"/>
  <c r="AS9" i="2"/>
  <c r="T7" i="2"/>
  <c r="L7" i="2"/>
  <c r="AN12" i="1"/>
  <c r="AP11" i="1"/>
  <c r="AQ9" i="1"/>
  <c r="AN8" i="1"/>
  <c r="AT17" i="1"/>
  <c r="AP17" i="1"/>
  <c r="AQ16" i="1"/>
  <c r="AN15" i="1"/>
  <c r="AD13" i="1"/>
  <c r="C12" i="6" s="1"/>
  <c r="AD12" i="1"/>
  <c r="C11" i="6" s="1"/>
  <c r="AN10" i="1"/>
  <c r="AD10" i="1"/>
  <c r="C9" i="6" s="1"/>
  <c r="AQ8" i="1"/>
  <c r="AT18" i="1"/>
  <c r="AP18" i="1"/>
  <c r="AQ19" i="1"/>
  <c r="AD19" i="1"/>
  <c r="C18" i="6" s="1"/>
  <c r="AD18" i="1"/>
  <c r="C17" i="6" s="1"/>
  <c r="AN16" i="1"/>
  <c r="AP15" i="1"/>
  <c r="AD15" i="1"/>
  <c r="AP14" i="1"/>
  <c r="AN13" i="1"/>
  <c r="AQ10" i="1"/>
  <c r="AH8" i="1"/>
  <c r="AN7" i="1"/>
  <c r="AQ7" i="1"/>
  <c r="N19" i="1"/>
  <c r="M19" i="1"/>
  <c r="N18" i="1"/>
  <c r="M18" i="1"/>
  <c r="N13" i="1"/>
  <c r="N11" i="1"/>
  <c r="M9" i="1"/>
  <c r="N9" i="1"/>
  <c r="W6" i="1"/>
  <c r="T14" i="1"/>
  <c r="U14" i="1"/>
  <c r="AS19" i="1"/>
  <c r="T17" i="1"/>
  <c r="U17" i="1"/>
  <c r="T16" i="1"/>
  <c r="U16" i="1"/>
  <c r="T15" i="1"/>
  <c r="U15" i="1"/>
  <c r="AN14" i="1"/>
  <c r="N14" i="1"/>
  <c r="AS12" i="1"/>
  <c r="AT12" i="1"/>
  <c r="AP19" i="1"/>
  <c r="AQ18" i="1"/>
  <c r="AQ17" i="1"/>
  <c r="N17" i="1"/>
  <c r="N16" i="1"/>
  <c r="AS13" i="1"/>
  <c r="AT13" i="1"/>
  <c r="M8" i="1"/>
  <c r="N8" i="1"/>
  <c r="V6" i="1"/>
  <c r="AS16" i="1"/>
  <c r="AT16" i="1"/>
  <c r="AS15" i="1"/>
  <c r="AT15" i="1"/>
  <c r="AS14" i="1"/>
  <c r="AT14" i="1"/>
  <c r="AQ13" i="1"/>
  <c r="T13" i="1"/>
  <c r="U13" i="1"/>
  <c r="AQ11" i="1"/>
  <c r="AS11" i="1"/>
  <c r="AT11" i="1"/>
  <c r="M10" i="1"/>
  <c r="N10" i="1"/>
  <c r="S6" i="1"/>
  <c r="U12" i="1"/>
  <c r="U11" i="1"/>
  <c r="AT10" i="1"/>
  <c r="U10" i="1"/>
  <c r="AT9" i="1"/>
  <c r="U9" i="1"/>
  <c r="AT8" i="1"/>
  <c r="U8" i="1"/>
  <c r="AT7" i="1"/>
  <c r="U7" i="1"/>
  <c r="AS10" i="1"/>
  <c r="AS9" i="1"/>
  <c r="T7" i="1"/>
  <c r="L7" i="1"/>
  <c r="C10" i="10" l="1"/>
  <c r="AI11" i="4"/>
  <c r="C10" i="8"/>
  <c r="AI11" i="2"/>
  <c r="C10" i="9"/>
  <c r="AI11" i="3"/>
  <c r="E10" i="9" s="1"/>
  <c r="D10" i="9" s="1"/>
  <c r="C9" i="9"/>
  <c r="AI10" i="3"/>
  <c r="B5" i="9"/>
  <c r="C9" i="8"/>
  <c r="AI10" i="2"/>
  <c r="C7" i="8"/>
  <c r="AI8" i="2"/>
  <c r="C14" i="6"/>
  <c r="AI15" i="1"/>
  <c r="B5" i="6"/>
  <c r="AI10" i="4"/>
  <c r="AU10" i="4" s="1"/>
  <c r="C9" i="10"/>
  <c r="AI8" i="4"/>
  <c r="C7" i="10"/>
  <c r="AI16" i="3"/>
  <c r="C15" i="9"/>
  <c r="AI14" i="3"/>
  <c r="C13" i="9"/>
  <c r="AI8" i="3"/>
  <c r="C7" i="9"/>
  <c r="AI9" i="3"/>
  <c r="C8" i="9"/>
  <c r="AI13" i="3"/>
  <c r="C12" i="9"/>
  <c r="AE15" i="3"/>
  <c r="C14" i="9"/>
  <c r="C14" i="8"/>
  <c r="AI13" i="2"/>
  <c r="AU13" i="2" s="1"/>
  <c r="C12" i="8"/>
  <c r="C13" i="8"/>
  <c r="C16" i="6"/>
  <c r="AE8" i="1"/>
  <c r="C7" i="6"/>
  <c r="C6" i="6"/>
  <c r="C13" i="6"/>
  <c r="AI9" i="2"/>
  <c r="AE8" i="2"/>
  <c r="AE11" i="2"/>
  <c r="AE10" i="2"/>
  <c r="AI12" i="2"/>
  <c r="AE7" i="1"/>
  <c r="AU7" i="1"/>
  <c r="AE15" i="2"/>
  <c r="AI15" i="2"/>
  <c r="AU15" i="2" s="1"/>
  <c r="AI14" i="2"/>
  <c r="AE13" i="2"/>
  <c r="AE12" i="4"/>
  <c r="AE11" i="4"/>
  <c r="U6" i="4"/>
  <c r="T6" i="4"/>
  <c r="AE10" i="4"/>
  <c r="AI9" i="4"/>
  <c r="AE9" i="4"/>
  <c r="AE8" i="4"/>
  <c r="AD6" i="4"/>
  <c r="AE6" i="4" s="1"/>
  <c r="B40" i="5"/>
  <c r="B29" i="5"/>
  <c r="AE13" i="3"/>
  <c r="AE16" i="3"/>
  <c r="AE8" i="3"/>
  <c r="AD6" i="3"/>
  <c r="AE6" i="3" s="1"/>
  <c r="AE12" i="3"/>
  <c r="AE14" i="3"/>
  <c r="AE9" i="3"/>
  <c r="AE11" i="3"/>
  <c r="AE10" i="3"/>
  <c r="AI15" i="3"/>
  <c r="U6" i="3"/>
  <c r="T6" i="3"/>
  <c r="AK6" i="2"/>
  <c r="AA6" i="2"/>
  <c r="Z6" i="2"/>
  <c r="B19" i="5"/>
  <c r="AE9" i="2"/>
  <c r="T6" i="2"/>
  <c r="U6" i="2"/>
  <c r="AI17" i="1"/>
  <c r="AE18" i="1"/>
  <c r="AK6" i="1"/>
  <c r="Z6" i="1"/>
  <c r="AA6" i="1"/>
  <c r="AE12" i="1"/>
  <c r="AE14" i="1"/>
  <c r="AI8" i="1"/>
  <c r="B5" i="5"/>
  <c r="T6" i="1"/>
  <c r="U6" i="1"/>
  <c r="AI19" i="1"/>
  <c r="AE13" i="1"/>
  <c r="AI16" i="1"/>
  <c r="AE9" i="1"/>
  <c r="AI10" i="1"/>
  <c r="AI11" i="1"/>
  <c r="AD6" i="1"/>
  <c r="AE6" i="1" s="1"/>
  <c r="N7" i="4"/>
  <c r="M7" i="4"/>
  <c r="N6" i="3"/>
  <c r="AE14" i="2"/>
  <c r="AE16" i="1"/>
  <c r="AI9" i="1"/>
  <c r="AE11" i="1"/>
  <c r="AI12" i="1"/>
  <c r="AE10" i="1"/>
  <c r="AE15" i="1"/>
  <c r="AE19" i="1"/>
  <c r="E9" i="9"/>
  <c r="D9" i="9" s="1"/>
  <c r="AI12" i="3"/>
  <c r="E11" i="9" s="1"/>
  <c r="D11" i="9" s="1"/>
  <c r="AE12" i="2"/>
  <c r="AI18" i="1"/>
  <c r="AI12" i="4"/>
  <c r="AD7" i="2"/>
  <c r="C6" i="8" s="1"/>
  <c r="AJ7" i="3"/>
  <c r="AU7" i="3"/>
  <c r="AI13" i="1"/>
  <c r="E12" i="6" s="1"/>
  <c r="D12" i="6" s="1"/>
  <c r="E10" i="8"/>
  <c r="D10" i="8" s="1"/>
  <c r="M7" i="2"/>
  <c r="L6" i="2"/>
  <c r="N7" i="2"/>
  <c r="M7" i="1"/>
  <c r="L6" i="1"/>
  <c r="N7" i="1"/>
  <c r="AJ14" i="1"/>
  <c r="AU14" i="1"/>
  <c r="E9" i="8" l="1"/>
  <c r="D9" i="8" s="1"/>
  <c r="E7" i="8"/>
  <c r="D7" i="8" s="1"/>
  <c r="C5" i="10"/>
  <c r="E13" i="9"/>
  <c r="D13" i="9" s="1"/>
  <c r="AU13" i="3"/>
  <c r="AV13" i="3" s="1"/>
  <c r="E12" i="9"/>
  <c r="D12" i="9" s="1"/>
  <c r="AJ13" i="3"/>
  <c r="E15" i="9"/>
  <c r="D15" i="9" s="1"/>
  <c r="AJ9" i="3"/>
  <c r="AI6" i="3"/>
  <c r="AU6" i="3" s="1"/>
  <c r="E8" i="9"/>
  <c r="D8" i="9" s="1"/>
  <c r="C5" i="8"/>
  <c r="C5" i="6"/>
  <c r="AI6" i="1"/>
  <c r="AJ6" i="1" s="1"/>
  <c r="E7" i="10"/>
  <c r="D7" i="10" s="1"/>
  <c r="E8" i="10"/>
  <c r="D8" i="10" s="1"/>
  <c r="E11" i="10"/>
  <c r="D11" i="10" s="1"/>
  <c r="E10" i="10"/>
  <c r="D10" i="10" s="1"/>
  <c r="E9" i="10"/>
  <c r="D9" i="10" s="1"/>
  <c r="E7" i="9"/>
  <c r="D7" i="9" s="1"/>
  <c r="C5" i="9"/>
  <c r="E14" i="9"/>
  <c r="D14" i="9" s="1"/>
  <c r="E13" i="8"/>
  <c r="D13" i="8" s="1"/>
  <c r="E12" i="8"/>
  <c r="D12" i="8" s="1"/>
  <c r="E14" i="8"/>
  <c r="D14" i="8" s="1"/>
  <c r="E8" i="8"/>
  <c r="D8" i="8" s="1"/>
  <c r="AU12" i="2"/>
  <c r="AW12" i="2" s="1"/>
  <c r="E11" i="8"/>
  <c r="D11" i="8" s="1"/>
  <c r="E7" i="6"/>
  <c r="D7" i="6" s="1"/>
  <c r="E14" i="6"/>
  <c r="D14" i="6" s="1"/>
  <c r="E16" i="6"/>
  <c r="D16" i="6" s="1"/>
  <c r="AJ18" i="1"/>
  <c r="E17" i="6"/>
  <c r="D17" i="6" s="1"/>
  <c r="E9" i="6"/>
  <c r="D9" i="6" s="1"/>
  <c r="E10" i="6"/>
  <c r="D10" i="6" s="1"/>
  <c r="E13" i="6"/>
  <c r="D13" i="6" s="1"/>
  <c r="E15" i="6"/>
  <c r="D15" i="6" s="1"/>
  <c r="AU9" i="1"/>
  <c r="AW9" i="1" s="1"/>
  <c r="E8" i="6"/>
  <c r="D8" i="6" s="1"/>
  <c r="E11" i="6"/>
  <c r="D11" i="6" s="1"/>
  <c r="AJ19" i="1"/>
  <c r="E18" i="6"/>
  <c r="D18" i="6" s="1"/>
  <c r="E6" i="6"/>
  <c r="D6" i="6" s="1"/>
  <c r="AU14" i="2"/>
  <c r="AW14" i="2" s="1"/>
  <c r="AJ14" i="2"/>
  <c r="AU9" i="2"/>
  <c r="AV9" i="2" s="1"/>
  <c r="AI7" i="2"/>
  <c r="AJ9" i="2"/>
  <c r="AJ12" i="2"/>
  <c r="AU15" i="1"/>
  <c r="AW15" i="1" s="1"/>
  <c r="AJ15" i="2"/>
  <c r="AW15" i="2"/>
  <c r="AJ8" i="1"/>
  <c r="AJ8" i="4"/>
  <c r="AU9" i="4"/>
  <c r="AV9" i="4" s="1"/>
  <c r="AJ9" i="4"/>
  <c r="AJ11" i="4"/>
  <c r="AJ10" i="4"/>
  <c r="AU11" i="4"/>
  <c r="AW11" i="4" s="1"/>
  <c r="AU8" i="4"/>
  <c r="AV8" i="4" s="1"/>
  <c r="C40" i="5"/>
  <c r="AU9" i="3"/>
  <c r="AV9" i="3" s="1"/>
  <c r="AJ11" i="3"/>
  <c r="C29" i="5"/>
  <c r="AU15" i="3"/>
  <c r="AW15" i="3" s="1"/>
  <c r="AJ12" i="3"/>
  <c r="AJ14" i="3"/>
  <c r="AU8" i="3"/>
  <c r="AW8" i="3" s="1"/>
  <c r="AJ15" i="3"/>
  <c r="AU16" i="3"/>
  <c r="AW16" i="3" s="1"/>
  <c r="AJ8" i="3"/>
  <c r="AU14" i="3"/>
  <c r="AW14" i="3" s="1"/>
  <c r="AJ10" i="3"/>
  <c r="AV13" i="2"/>
  <c r="AJ11" i="2"/>
  <c r="AD6" i="2"/>
  <c r="AE6" i="2" s="1"/>
  <c r="AU10" i="2"/>
  <c r="AW10" i="2" s="1"/>
  <c r="AJ8" i="2"/>
  <c r="AP6" i="2"/>
  <c r="AQ6" i="2"/>
  <c r="AU10" i="1"/>
  <c r="AW10" i="1" s="1"/>
  <c r="AJ15" i="1"/>
  <c r="AJ17" i="1"/>
  <c r="AJ16" i="1"/>
  <c r="AU17" i="1"/>
  <c r="AV17" i="1" s="1"/>
  <c r="AU12" i="1"/>
  <c r="AV12" i="1" s="1"/>
  <c r="AU19" i="1"/>
  <c r="AV19" i="1" s="1"/>
  <c r="AU8" i="1"/>
  <c r="AV8" i="1" s="1"/>
  <c r="AJ10" i="1"/>
  <c r="AJ12" i="1"/>
  <c r="AJ11" i="1"/>
  <c r="AU16" i="1"/>
  <c r="AW16" i="1" s="1"/>
  <c r="AU11" i="1"/>
  <c r="AV11" i="1" s="1"/>
  <c r="AJ13" i="1"/>
  <c r="AJ9" i="1"/>
  <c r="AU18" i="1"/>
  <c r="AW18" i="1" s="1"/>
  <c r="AJ7" i="1"/>
  <c r="C5" i="5"/>
  <c r="AP6" i="1"/>
  <c r="AQ6" i="1"/>
  <c r="N6" i="4"/>
  <c r="M6" i="4"/>
  <c r="AU10" i="3"/>
  <c r="AV10" i="3" s="1"/>
  <c r="AU11" i="3"/>
  <c r="AW11" i="3" s="1"/>
  <c r="AU12" i="3"/>
  <c r="AW12" i="3" s="1"/>
  <c r="AJ13" i="2"/>
  <c r="N6" i="2"/>
  <c r="M6" i="2"/>
  <c r="AU8" i="2"/>
  <c r="AW8" i="2" s="1"/>
  <c r="AU13" i="1"/>
  <c r="AV13" i="1" s="1"/>
  <c r="N6" i="1"/>
  <c r="M6" i="1"/>
  <c r="AJ16" i="3"/>
  <c r="AI7" i="4"/>
  <c r="E6" i="10" s="1"/>
  <c r="D6" i="10" s="1"/>
  <c r="AV10" i="4"/>
  <c r="AW10" i="4"/>
  <c r="AU12" i="4"/>
  <c r="AJ12" i="4"/>
  <c r="AJ10" i="2"/>
  <c r="AU11" i="2"/>
  <c r="AV11" i="2" s="1"/>
  <c r="AE7" i="2"/>
  <c r="AV7" i="3"/>
  <c r="AW7" i="3"/>
  <c r="AV15" i="2"/>
  <c r="AW9" i="2"/>
  <c r="AW14" i="1"/>
  <c r="AV14" i="1"/>
  <c r="AV7" i="1"/>
  <c r="AW7" i="1"/>
  <c r="D5" i="10" l="1"/>
  <c r="AW9" i="4"/>
  <c r="AV9" i="1"/>
  <c r="AI6" i="4"/>
  <c r="N11" i="7"/>
  <c r="F11" i="7" s="1"/>
  <c r="AW13" i="3"/>
  <c r="D5" i="9"/>
  <c r="D29" i="5"/>
  <c r="E29" i="5" s="1"/>
  <c r="AV14" i="2"/>
  <c r="AV12" i="2"/>
  <c r="E6" i="8"/>
  <c r="AI6" i="2"/>
  <c r="D5" i="6"/>
  <c r="N5" i="7" s="1"/>
  <c r="D5" i="5"/>
  <c r="C19" i="5"/>
  <c r="AV15" i="1"/>
  <c r="AW19" i="1"/>
  <c r="AW17" i="1"/>
  <c r="AV18" i="1"/>
  <c r="AV10" i="1"/>
  <c r="AW10" i="3"/>
  <c r="AW12" i="1"/>
  <c r="AW9" i="3"/>
  <c r="AW13" i="2"/>
  <c r="AW8" i="1"/>
  <c r="AU6" i="1"/>
  <c r="AV11" i="4"/>
  <c r="AW8" i="4"/>
  <c r="D40" i="5"/>
  <c r="AV8" i="3"/>
  <c r="AV15" i="3"/>
  <c r="AV12" i="3"/>
  <c r="AV16" i="3"/>
  <c r="AR6" i="3"/>
  <c r="AV6" i="3" s="1"/>
  <c r="AJ6" i="3"/>
  <c r="AV14" i="3"/>
  <c r="AV10" i="2"/>
  <c r="D19" i="5"/>
  <c r="AU7" i="2"/>
  <c r="AW7" i="2" s="1"/>
  <c r="AJ7" i="2"/>
  <c r="AV16" i="1"/>
  <c r="AW13" i="1"/>
  <c r="AW11" i="1"/>
  <c r="AR6" i="1"/>
  <c r="AV11" i="3"/>
  <c r="AV8" i="2"/>
  <c r="AW11" i="2"/>
  <c r="AJ7" i="4"/>
  <c r="AU7" i="4"/>
  <c r="AW12" i="4"/>
  <c r="AV12" i="4"/>
  <c r="C5" i="7" l="1"/>
  <c r="K5" i="7"/>
  <c r="J5" i="7"/>
  <c r="G5" i="7"/>
  <c r="E5" i="7"/>
  <c r="B5" i="7"/>
  <c r="I5" i="7"/>
  <c r="D5" i="7"/>
  <c r="F5" i="7"/>
  <c r="L5" i="7"/>
  <c r="M5" i="7"/>
  <c r="H5" i="7"/>
  <c r="D6" i="8"/>
  <c r="D5" i="8" s="1"/>
  <c r="E5" i="10"/>
  <c r="D11" i="7"/>
  <c r="H11" i="7"/>
  <c r="L11" i="7"/>
  <c r="J11" i="7"/>
  <c r="B11" i="7"/>
  <c r="C11" i="7"/>
  <c r="G11" i="7"/>
  <c r="K11" i="7"/>
  <c r="E11" i="7"/>
  <c r="I11" i="7"/>
  <c r="M11" i="7"/>
  <c r="E5" i="9"/>
  <c r="N9" i="7"/>
  <c r="E5" i="6"/>
  <c r="AV6" i="1"/>
  <c r="AJ6" i="4"/>
  <c r="AR6" i="4"/>
  <c r="AT6" i="3"/>
  <c r="AS6" i="3"/>
  <c r="AW6" i="3"/>
  <c r="AV7" i="2"/>
  <c r="AR6" i="2"/>
  <c r="AJ6" i="2"/>
  <c r="AU6" i="2"/>
  <c r="AS6" i="1"/>
  <c r="AT6" i="1"/>
  <c r="AW6" i="1"/>
  <c r="E5" i="5"/>
  <c r="AU6" i="4"/>
  <c r="AV7" i="4"/>
  <c r="AW7" i="4"/>
  <c r="E5" i="8" l="1"/>
  <c r="N7" i="7"/>
  <c r="E7" i="7" s="1"/>
  <c r="D7" i="7"/>
  <c r="B7" i="7"/>
  <c r="C7" i="7"/>
  <c r="M7" i="7"/>
  <c r="H7" i="7"/>
  <c r="G7" i="7"/>
  <c r="F7" i="7"/>
  <c r="L7" i="7"/>
  <c r="K7" i="7"/>
  <c r="J7" i="7"/>
  <c r="E9" i="7"/>
  <c r="I9" i="7"/>
  <c r="M9" i="7"/>
  <c r="F9" i="7"/>
  <c r="J9" i="7"/>
  <c r="B9" i="7"/>
  <c r="C9" i="7"/>
  <c r="G9" i="7"/>
  <c r="K9" i="7"/>
  <c r="D9" i="7"/>
  <c r="H9" i="7"/>
  <c r="L9" i="7"/>
  <c r="E40" i="5"/>
  <c r="AS6" i="4"/>
  <c r="AT6" i="4"/>
  <c r="AW6" i="2"/>
  <c r="E19" i="5"/>
  <c r="AS6" i="2"/>
  <c r="AT6" i="2"/>
  <c r="AV6" i="2"/>
  <c r="AW6" i="4"/>
  <c r="AV6" i="4"/>
  <c r="I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นุชรินทร์ มะหัย</author>
  </authors>
  <commentList>
    <comment ref="AB14" authorId="0" shapeId="0" xr:uid="{549292D3-A288-4A33-A009-A0B509957E1A}">
      <text>
        <r>
          <rPr>
            <b/>
            <sz val="9"/>
            <color indexed="81"/>
            <rFont val="Tahoma"/>
            <charset val="222"/>
          </rPr>
          <t>นุชรินทร์ มะหัย:</t>
        </r>
        <r>
          <rPr>
            <sz val="9"/>
            <color indexed="81"/>
            <rFont val="Tahoma"/>
            <charset val="222"/>
          </rPr>
          <t xml:space="preserve">
เป็นต้นที่ปลูกใหม่ ปี 63 
22 ไร่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alisa.cha</author>
  </authors>
  <commentList>
    <comment ref="E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oaeadmin</author>
  </authors>
  <commentList>
    <comment ref="G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oaeadmin:</t>
        </r>
        <r>
          <rPr>
            <sz val="9"/>
            <color indexed="81"/>
            <rFont val="Tahoma"/>
            <family val="2"/>
          </rPr>
          <t xml:space="preserve">
ปลูกปี 66  4 ไร่ </t>
        </r>
      </text>
    </comment>
    <comment ref="O16" authorId="0" shapeId="0" xr:uid="{00000000-0006-0000-0200-000002000000}">
      <text>
        <r>
          <rPr>
            <b/>
            <sz val="9"/>
            <color indexed="81"/>
            <rFont val="Tahoma"/>
          </rPr>
          <t>oaeadmin:</t>
        </r>
        <r>
          <rPr>
            <sz val="9"/>
            <color indexed="81"/>
            <rFont val="Tahoma"/>
          </rPr>
          <t xml:space="preserve">
ปลูก ปี 66เพิ่ม 19 ไร่ รวมเป็น 32 ไร่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alisa.cha</author>
  </authors>
  <commentList>
    <comment ref="E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alisa.cha</author>
  </authors>
  <commentList>
    <comment ref="E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oaeadmin</author>
  </authors>
  <commentList>
    <comment ref="O8" authorId="0" shapeId="0" xr:uid="{00000000-0006-0000-0600-000001000000}">
      <text>
        <r>
          <rPr>
            <b/>
            <sz val="9"/>
            <color indexed="81"/>
            <rFont val="Tahoma"/>
          </rPr>
          <t>oaeadmin:</t>
        </r>
        <r>
          <rPr>
            <sz val="9"/>
            <color indexed="81"/>
            <rFont val="Tahoma"/>
          </rPr>
          <t xml:space="preserve">
ปลูกแทนไม้ดอกไม้ประดับ หนองเพราหงาย</t>
        </r>
      </text>
    </comment>
    <comment ref="P8" authorId="0" shapeId="0" xr:uid="{00000000-0006-0000-0600-000002000000}">
      <text>
        <r>
          <rPr>
            <b/>
            <sz val="9"/>
            <color indexed="81"/>
            <rFont val="Tahoma"/>
          </rPr>
          <t>oaeadmin:</t>
        </r>
        <r>
          <rPr>
            <sz val="9"/>
            <color indexed="81"/>
            <rFont val="Tahoma"/>
          </rPr>
          <t xml:space="preserve">
ยืนต้นตาย</t>
        </r>
      </text>
    </comment>
    <comment ref="Q9" authorId="0" shapeId="0" xr:uid="{00000000-0006-0000-0600-000003000000}">
      <text>
        <r>
          <rPr>
            <b/>
            <sz val="9"/>
            <color indexed="81"/>
            <rFont val="Tahoma"/>
          </rPr>
          <t>oaeadmin:</t>
        </r>
        <r>
          <rPr>
            <sz val="9"/>
            <color indexed="81"/>
            <rFont val="Tahoma"/>
          </rPr>
          <t xml:space="preserve">
ไม่ได้ดูแล ปล่อยทิ้ง เกษตรกรอายุเยอะ พื้นที่รอขายจัดทำบ้านจัดสรรประมาณ 80 ไร่</t>
        </r>
      </text>
    </comment>
    <comment ref="O10" authorId="0" shapeId="0" xr:uid="{00000000-0006-0000-0600-000004000000}">
      <text>
        <r>
          <rPr>
            <b/>
            <sz val="9"/>
            <color indexed="81"/>
            <rFont val="Tahoma"/>
          </rPr>
          <t>oaeadmin:</t>
        </r>
        <r>
          <rPr>
            <sz val="9"/>
            <color indexed="81"/>
            <rFont val="Tahoma"/>
          </rPr>
          <t xml:space="preserve">
บริษัทพอต09 ปลูก 20 ไร่  จากพื้นที่รกร้าง ตำบลลำโพ และต.บางบัวทอง 44 ไร่ เกษตรกร 3 ราย(นาเดิม14ไร่ รกร้าง 30 ไร่)</t>
        </r>
      </text>
    </comment>
    <comment ref="O12" authorId="0" shapeId="0" xr:uid="{00000000-0006-0000-0600-000005000000}">
      <text>
        <r>
          <rPr>
            <b/>
            <sz val="9"/>
            <color indexed="81"/>
            <rFont val="Tahoma"/>
          </rPr>
          <t>oaeadmin:</t>
        </r>
        <r>
          <rPr>
            <sz val="9"/>
            <color indexed="81"/>
            <rFont val="Tahoma"/>
          </rPr>
          <t xml:space="preserve">
ปลูกแทนพื้นที่เดิมที่ตาย</t>
        </r>
      </text>
    </comment>
    <comment ref="P12" authorId="0" shapeId="0" xr:uid="{00000000-0006-0000-0600-000006000000}">
      <text>
        <r>
          <rPr>
            <b/>
            <sz val="9"/>
            <color indexed="81"/>
            <rFont val="Tahoma"/>
          </rPr>
          <t>oaeadmin:</t>
        </r>
        <r>
          <rPr>
            <sz val="9"/>
            <color indexed="81"/>
            <rFont val="Tahoma"/>
          </rPr>
          <t xml:space="preserve">
ตายน้ำท่วม 55 ไร่ 
และขายให้บ้านจัดสรร 40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alisa.cha</author>
  </authors>
  <commentList>
    <comment ref="E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ผลผลิตต่อไร่ระดับอำเภอ เมื่อคูณไปและหารกลับ ต้องได้เท่ากัน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<sst xmlns="http://schemas.openxmlformats.org/spreadsheetml/2006/main" count="402" uniqueCount="99">
  <si>
    <t xml:space="preserve">เฉลิมพระเกียรติ   </t>
  </si>
  <si>
    <t>วังม่วง</t>
  </si>
  <si>
    <t>ดอนพุด</t>
  </si>
  <si>
    <t>หนองโดน</t>
  </si>
  <si>
    <t>หนองแซง</t>
  </si>
  <si>
    <t>หนองแค</t>
  </si>
  <si>
    <t>เสาไห้</t>
  </si>
  <si>
    <t>วิหารแดง</t>
  </si>
  <si>
    <t>มวกเหล็ก</t>
  </si>
  <si>
    <t>พระพุทธบาท</t>
  </si>
  <si>
    <t>บ้านหมอ</t>
  </si>
  <si>
    <t>แก่งคอย</t>
  </si>
  <si>
    <t>เมืองสระบุรี</t>
  </si>
  <si>
    <t>สระบุรี</t>
  </si>
  <si>
    <t>Check</t>
  </si>
  <si>
    <t>เลขหารกลับ</t>
  </si>
  <si>
    <t>% +/-</t>
  </si>
  <si>
    <t>ผลต่าง</t>
  </si>
  <si>
    <t>% ให้ผล</t>
  </si>
  <si>
    <t>เคยให้ผล</t>
  </si>
  <si>
    <t>ให้ผลปีแรก</t>
  </si>
  <si>
    <t>ปลูกใหม่</t>
  </si>
  <si>
    <t>ตรวจสอบผลผลิตต่อไร่แบบย้อนกลับ</t>
  </si>
  <si>
    <t>รต.รอ.</t>
  </si>
  <si>
    <t>เอกภาพ</t>
  </si>
  <si>
    <t>ทบก.</t>
  </si>
  <si>
    <t>ผลผลิต (ตัน)</t>
  </si>
  <si>
    <t>เนื้อที่ให้ผล (ไร่)</t>
  </si>
  <si>
    <t>เนื้อที่ยืนต้น (ไร่)</t>
  </si>
  <si>
    <t>จังหวัด</t>
  </si>
  <si>
    <t>หนองม่วง</t>
  </si>
  <si>
    <t>ลำสนธิ</t>
  </si>
  <si>
    <t>ท่าหลวง</t>
  </si>
  <si>
    <t>พัฒนานิคม</t>
  </si>
  <si>
    <t>บ้านหมี่</t>
  </si>
  <si>
    <t>ท่าวุ้ง</t>
  </si>
  <si>
    <t>ชัยบาดาล</t>
  </si>
  <si>
    <t>โคกสำโรง</t>
  </si>
  <si>
    <t>เมืองลพบุรี</t>
  </si>
  <si>
    <t>ลพบุรี</t>
  </si>
  <si>
    <t>หนองหญ้าไซ</t>
  </si>
  <si>
    <t>ด่านช้าง</t>
  </si>
  <si>
    <t>อู่ทอง</t>
  </si>
  <si>
    <t>สามชุก</t>
  </si>
  <si>
    <t>สองพี่น้อง</t>
  </si>
  <si>
    <t>ศรีประจันต์</t>
  </si>
  <si>
    <t>บางปลาม้า</t>
  </si>
  <si>
    <t>เดิมบางนางบวช</t>
  </si>
  <si>
    <t>ดอนเจดีย์</t>
  </si>
  <si>
    <t>เมืองสุพรรณบุรี</t>
  </si>
  <si>
    <t>สุพรรณบุรี</t>
  </si>
  <si>
    <t>ปากเกร็ด</t>
  </si>
  <si>
    <t>บางใหญ่</t>
  </si>
  <si>
    <t>บางบัวทอง</t>
  </si>
  <si>
    <t>บางกรวย</t>
  </si>
  <si>
    <t>ไทรน้อย</t>
  </si>
  <si>
    <t>เมืองนนทบุรี</t>
  </si>
  <si>
    <t>นนทบุรี</t>
  </si>
  <si>
    <t>จังหวัด/อำเภอ</t>
  </si>
  <si>
    <t>โค่นต้นเล็ก</t>
  </si>
  <si>
    <t>โค่นเคยให้ผล</t>
  </si>
  <si>
    <t>รวมโค่นทิ้ง</t>
  </si>
  <si>
    <t>เนื้อที่ยืนต้น</t>
  </si>
  <si>
    <t>เนื้อที่ให้ผล</t>
  </si>
  <si>
    <t>ผลผลิต</t>
  </si>
  <si>
    <t>(ไร่)</t>
  </si>
  <si>
    <t>(ตัน)</t>
  </si>
  <si>
    <t>ระหว่าง กรมส่งเสริมการเกษตร (เกษตรจังหวัดและเกษตรอำเภอ) กับสำนักงานเศรษฐกิจการเกษตร</t>
  </si>
  <si>
    <t xml:space="preserve">ผู้แทนสำนักงานเศรษฐกิจการเกษตร </t>
  </si>
  <si>
    <t>ผู้แทนสำนักงานเกษตร</t>
  </si>
  <si>
    <t xml:space="preserve">       วันที่        </t>
  </si>
  <si>
    <t xml:space="preserve">       วันที่  </t>
  </si>
  <si>
    <t>(ศูนย์สารสนเทศการเกษตร และสำนักงานเศรษฐกิจการเกษตรที่ 7)</t>
  </si>
  <si>
    <t>สศก.  วิเคราะห์</t>
  </si>
  <si>
    <t>รวม</t>
  </si>
  <si>
    <t>(ร้อยละ/ตัน)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</si>
  <si>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</si>
  <si>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</si>
  <si>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</si>
  <si>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</si>
  <si>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</si>
  <si>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</si>
  <si>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</si>
  <si>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</si>
  <si>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ต.ค.</t>
  </si>
  <si>
    <t>ก.ย.</t>
  </si>
  <si>
    <t>พ.ย.</t>
  </si>
  <si>
    <t>ธ.ค.</t>
  </si>
  <si>
    <t>ตารางประกอบการประชุมข้อมูลทุเรียนร่วมกับ สศท. ปี 2566</t>
  </si>
  <si>
    <t>เนื้อที่ยืนต้น (ไร่) (ณ วันที่ 1 ม.ค. 66)</t>
  </si>
  <si>
    <t>ตารางสรุปทุเรียน : ข้อมูลเนื้อที่ยืนต้น เนื้อที่ให้ผล ผลผลิต และผลผลิตต่อเนื้อที่ให้ผล รายอำเภอ ปี 2566</t>
  </si>
  <si>
    <t xml:space="preserve">       ผลการพิจารณาข้อมูลเอกภาพสินค้า ทุเรียน ปี 2566   จังหวัด</t>
  </si>
  <si>
    <t xml:space="preserve">ร้อยละ และปริมาณการขายผลผลิตเป็นรายเดือน (1 ม.ค. - 31 ธ.ค. 66) </t>
  </si>
  <si>
    <t>ผลผลิตต่อเนื้อที่ให้ผล</t>
  </si>
  <si>
    <t>ผลผลิตต่อเนื้อที่ให้ผล (กก./ไร่)</t>
  </si>
  <si>
    <t>(กก./ไร่)</t>
  </si>
  <si>
    <t>โคกเจริญ</t>
  </si>
  <si>
    <t>ตารางที่ 2 ทุเรียน : ร้อยละและปริมาณผลผลิตรายเดือน ปี 2566</t>
  </si>
  <si>
    <t>ตารางที่ 1 ทุเรียน : เนื้อที่ยืนต้น เนื้อที่ให้ผล ผลผลิต และผลผลิตต่อเนื้อที่ให้ผล รายอำเภอ 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</si>
</sst>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#,##0_ ;[Red]\-#,##0\ "/>
    <numFmt numFmtId="189" formatCode="#,##0.00_ ;[Red]\-#,##0.00\ "/>
    <numFmt numFmtId="190" formatCode="_-* #,##0_-;\-* #,##0_-;_-* &quot;-&quot;??_-;_-@_-"/>
    <numFmt numFmtId="191" formatCode="_(* #,##0_);_(* \(#,##0\);_(* &quot;-&quot;??_);_(@_)"/>
    <numFmt numFmtId="192" formatCode="#,##0_ ;\-#,##0\ 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AngsanaUPC"/>
      <family val="1"/>
      <charset val="222"/>
    </font>
    <font>
      <sz val="16"/>
      <name val="TH SarabunPSK"/>
      <family val="2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charset val="222"/>
    </font>
    <font>
      <b/>
      <sz val="9"/>
      <color indexed="81"/>
      <name val="Tahoma"/>
      <charset val="22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19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0" fontId="1" fillId="0" borderId="0"/>
  </cellStyleXfs>
  <cellXfs count="20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0" borderId="4" xfId="2" applyFont="1" applyBorder="1"/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2" xfId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188" fontId="4" fillId="0" borderId="2" xfId="1" applyNumberFormat="1" applyFont="1" applyBorder="1"/>
    <xf numFmtId="189" fontId="4" fillId="0" borderId="2" xfId="1" applyNumberFormat="1" applyFont="1" applyBorder="1"/>
    <xf numFmtId="188" fontId="3" fillId="0" borderId="1" xfId="1" applyNumberFormat="1" applyFont="1" applyBorder="1"/>
    <xf numFmtId="189" fontId="3" fillId="0" borderId="1" xfId="1" applyNumberFormat="1" applyFont="1" applyBorder="1"/>
    <xf numFmtId="188" fontId="4" fillId="0" borderId="2" xfId="1" applyNumberFormat="1" applyFont="1" applyBorder="1" applyAlignment="1">
      <alignment vertical="center"/>
    </xf>
    <xf numFmtId="188" fontId="3" fillId="0" borderId="1" xfId="1" applyNumberFormat="1" applyFont="1" applyBorder="1" applyAlignment="1">
      <alignment horizontal="left" vertical="center" indent="1"/>
    </xf>
    <xf numFmtId="188" fontId="3" fillId="0" borderId="12" xfId="1" applyNumberFormat="1" applyFont="1" applyBorder="1" applyAlignment="1">
      <alignment horizontal="left" vertical="center" indent="1"/>
    </xf>
    <xf numFmtId="188" fontId="3" fillId="0" borderId="12" xfId="1" applyNumberFormat="1" applyFont="1" applyBorder="1"/>
    <xf numFmtId="189" fontId="3" fillId="0" borderId="12" xfId="1" applyNumberFormat="1" applyFont="1" applyBorder="1"/>
    <xf numFmtId="188" fontId="3" fillId="0" borderId="13" xfId="1" applyNumberFormat="1" applyFont="1" applyBorder="1" applyAlignment="1">
      <alignment horizontal="left" vertical="center" indent="1"/>
    </xf>
    <xf numFmtId="188" fontId="3" fillId="0" borderId="13" xfId="1" applyNumberFormat="1" applyFont="1" applyBorder="1"/>
    <xf numFmtId="189" fontId="3" fillId="0" borderId="13" xfId="1" applyNumberFormat="1" applyFont="1" applyBorder="1"/>
    <xf numFmtId="0" fontId="4" fillId="0" borderId="2" xfId="1" applyFont="1" applyBorder="1"/>
    <xf numFmtId="2" fontId="4" fillId="0" borderId="2" xfId="1" applyNumberFormat="1" applyFont="1" applyBorder="1"/>
    <xf numFmtId="0" fontId="3" fillId="0" borderId="1" xfId="1" applyFont="1" applyBorder="1"/>
    <xf numFmtId="2" fontId="3" fillId="0" borderId="1" xfId="1" applyNumberFormat="1" applyFont="1" applyBorder="1"/>
    <xf numFmtId="0" fontId="3" fillId="0" borderId="12" xfId="1" applyFont="1" applyBorder="1"/>
    <xf numFmtId="2" fontId="3" fillId="0" borderId="12" xfId="1" applyNumberFormat="1" applyFont="1" applyBorder="1"/>
    <xf numFmtId="0" fontId="3" fillId="0" borderId="13" xfId="1" applyFont="1" applyBorder="1"/>
    <xf numFmtId="2" fontId="3" fillId="0" borderId="13" xfId="1" applyNumberFormat="1" applyFont="1" applyBorder="1"/>
    <xf numFmtId="0" fontId="7" fillId="3" borderId="0" xfId="3" applyFont="1" applyFill="1"/>
    <xf numFmtId="190" fontId="7" fillId="3" borderId="0" xfId="4" applyNumberFormat="1" applyFont="1" applyFill="1"/>
    <xf numFmtId="188" fontId="4" fillId="4" borderId="2" xfId="1" applyNumberFormat="1" applyFont="1" applyFill="1" applyBorder="1" applyAlignment="1">
      <alignment vertical="center"/>
    </xf>
    <xf numFmtId="191" fontId="8" fillId="4" borderId="2" xfId="8" applyFont="1" applyFill="1" applyBorder="1"/>
    <xf numFmtId="192" fontId="8" fillId="4" borderId="2" xfId="8" applyNumberFormat="1" applyFont="1" applyFill="1" applyBorder="1"/>
    <xf numFmtId="3" fontId="7" fillId="3" borderId="1" xfId="10" applyNumberFormat="1" applyFont="1" applyFill="1" applyBorder="1"/>
    <xf numFmtId="192" fontId="7" fillId="3" borderId="1" xfId="8" applyNumberFormat="1" applyFont="1" applyFill="1" applyBorder="1"/>
    <xf numFmtId="3" fontId="7" fillId="3" borderId="12" xfId="10" applyNumberFormat="1" applyFont="1" applyFill="1" applyBorder="1"/>
    <xf numFmtId="192" fontId="7" fillId="3" borderId="12" xfId="8" applyNumberFormat="1" applyFont="1" applyFill="1" applyBorder="1"/>
    <xf numFmtId="3" fontId="7" fillId="3" borderId="13" xfId="10" applyNumberFormat="1" applyFont="1" applyFill="1" applyBorder="1"/>
    <xf numFmtId="192" fontId="7" fillId="3" borderId="13" xfId="8" applyNumberFormat="1" applyFont="1" applyFill="1" applyBorder="1"/>
    <xf numFmtId="0" fontId="7" fillId="3" borderId="0" xfId="3" applyFont="1" applyFill="1" applyAlignment="1">
      <alignment horizontal="left"/>
    </xf>
    <xf numFmtId="0" fontId="4" fillId="5" borderId="11" xfId="2" applyFont="1" applyFill="1" applyBorder="1" applyAlignment="1">
      <alignment horizontal="center"/>
    </xf>
    <xf numFmtId="0" fontId="4" fillId="5" borderId="3" xfId="2" applyFont="1" applyFill="1" applyBorder="1"/>
    <xf numFmtId="0" fontId="4" fillId="6" borderId="2" xfId="1" applyFont="1" applyFill="1" applyBorder="1" applyAlignment="1">
      <alignment horizontal="center"/>
    </xf>
    <xf numFmtId="188" fontId="3" fillId="6" borderId="1" xfId="1" applyNumberFormat="1" applyFont="1" applyFill="1" applyBorder="1"/>
    <xf numFmtId="188" fontId="3" fillId="6" borderId="12" xfId="1" applyNumberFormat="1" applyFont="1" applyFill="1" applyBorder="1"/>
    <xf numFmtId="188" fontId="3" fillId="6" borderId="13" xfId="1" applyNumberFormat="1" applyFont="1" applyFill="1" applyBorder="1"/>
    <xf numFmtId="188" fontId="4" fillId="6" borderId="2" xfId="1" applyNumberFormat="1" applyFont="1" applyFill="1" applyBorder="1"/>
    <xf numFmtId="0" fontId="3" fillId="6" borderId="1" xfId="1" applyFont="1" applyFill="1" applyBorder="1"/>
    <xf numFmtId="0" fontId="3" fillId="6" borderId="12" xfId="1" applyFont="1" applyFill="1" applyBorder="1"/>
    <xf numFmtId="0" fontId="3" fillId="6" borderId="13" xfId="1" applyFont="1" applyFill="1" applyBorder="1"/>
    <xf numFmtId="0" fontId="4" fillId="6" borderId="2" xfId="1" applyFont="1" applyFill="1" applyBorder="1"/>
    <xf numFmtId="0" fontId="4" fillId="7" borderId="2" xfId="2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188" fontId="4" fillId="7" borderId="2" xfId="1" applyNumberFormat="1" applyFont="1" applyFill="1" applyBorder="1"/>
    <xf numFmtId="188" fontId="3" fillId="7" borderId="1" xfId="1" applyNumberFormat="1" applyFont="1" applyFill="1" applyBorder="1"/>
    <xf numFmtId="188" fontId="3" fillId="7" borderId="12" xfId="1" applyNumberFormat="1" applyFont="1" applyFill="1" applyBorder="1"/>
    <xf numFmtId="188" fontId="3" fillId="7" borderId="13" xfId="1" applyNumberFormat="1" applyFont="1" applyFill="1" applyBorder="1"/>
    <xf numFmtId="189" fontId="3" fillId="7" borderId="1" xfId="1" applyNumberFormat="1" applyFont="1" applyFill="1" applyBorder="1"/>
    <xf numFmtId="189" fontId="3" fillId="7" borderId="12" xfId="1" applyNumberFormat="1" applyFont="1" applyFill="1" applyBorder="1"/>
    <xf numFmtId="189" fontId="3" fillId="7" borderId="13" xfId="1" applyNumberFormat="1" applyFont="1" applyFill="1" applyBorder="1"/>
    <xf numFmtId="0" fontId="4" fillId="7" borderId="2" xfId="1" applyFont="1" applyFill="1" applyBorder="1"/>
    <xf numFmtId="0" fontId="3" fillId="7" borderId="1" xfId="1" applyFont="1" applyFill="1" applyBorder="1"/>
    <xf numFmtId="0" fontId="3" fillId="7" borderId="12" xfId="1" applyFont="1" applyFill="1" applyBorder="1"/>
    <xf numFmtId="0" fontId="3" fillId="7" borderId="13" xfId="1" applyFont="1" applyFill="1" applyBorder="1"/>
    <xf numFmtId="3" fontId="3" fillId="7" borderId="1" xfId="1" applyNumberFormat="1" applyFont="1" applyFill="1" applyBorder="1"/>
    <xf numFmtId="2" fontId="3" fillId="7" borderId="1" xfId="1" applyNumberFormat="1" applyFont="1" applyFill="1" applyBorder="1"/>
    <xf numFmtId="3" fontId="3" fillId="7" borderId="12" xfId="1" applyNumberFormat="1" applyFont="1" applyFill="1" applyBorder="1"/>
    <xf numFmtId="2" fontId="3" fillId="7" borderId="12" xfId="1" applyNumberFormat="1" applyFont="1" applyFill="1" applyBorder="1"/>
    <xf numFmtId="3" fontId="3" fillId="7" borderId="13" xfId="1" applyNumberFormat="1" applyFont="1" applyFill="1" applyBorder="1"/>
    <xf numFmtId="2" fontId="3" fillId="7" borderId="13" xfId="1" applyNumberFormat="1" applyFont="1" applyFill="1" applyBorder="1"/>
    <xf numFmtId="0" fontId="4" fillId="8" borderId="2" xfId="1" applyFont="1" applyFill="1" applyBorder="1" applyAlignment="1">
      <alignment horizontal="center"/>
    </xf>
    <xf numFmtId="0" fontId="4" fillId="8" borderId="2" xfId="2" applyFont="1" applyFill="1" applyBorder="1" applyAlignment="1">
      <alignment horizontal="center"/>
    </xf>
    <xf numFmtId="188" fontId="3" fillId="8" borderId="1" xfId="1" applyNumberFormat="1" applyFont="1" applyFill="1" applyBorder="1"/>
    <xf numFmtId="2" fontId="3" fillId="8" borderId="1" xfId="1" applyNumberFormat="1" applyFont="1" applyFill="1" applyBorder="1"/>
    <xf numFmtId="188" fontId="3" fillId="8" borderId="12" xfId="1" applyNumberFormat="1" applyFont="1" applyFill="1" applyBorder="1"/>
    <xf numFmtId="2" fontId="3" fillId="8" borderId="12" xfId="1" applyNumberFormat="1" applyFont="1" applyFill="1" applyBorder="1"/>
    <xf numFmtId="188" fontId="3" fillId="8" borderId="13" xfId="1" applyNumberFormat="1" applyFont="1" applyFill="1" applyBorder="1"/>
    <xf numFmtId="2" fontId="3" fillId="8" borderId="13" xfId="1" applyNumberFormat="1" applyFont="1" applyFill="1" applyBorder="1"/>
    <xf numFmtId="188" fontId="4" fillId="8" borderId="2" xfId="1" applyNumberFormat="1" applyFont="1" applyFill="1" applyBorder="1"/>
    <xf numFmtId="0" fontId="4" fillId="8" borderId="2" xfId="1" applyFont="1" applyFill="1" applyBorder="1"/>
    <xf numFmtId="189" fontId="3" fillId="8" borderId="1" xfId="1" applyNumberFormat="1" applyFont="1" applyFill="1" applyBorder="1"/>
    <xf numFmtId="189" fontId="3" fillId="8" borderId="12" xfId="1" applyNumberFormat="1" applyFont="1" applyFill="1" applyBorder="1"/>
    <xf numFmtId="189" fontId="3" fillId="8" borderId="13" xfId="1" applyNumberFormat="1" applyFont="1" applyFill="1" applyBorder="1"/>
    <xf numFmtId="0" fontId="3" fillId="8" borderId="1" xfId="1" applyFont="1" applyFill="1" applyBorder="1"/>
    <xf numFmtId="0" fontId="3" fillId="8" borderId="12" xfId="1" applyFont="1" applyFill="1" applyBorder="1"/>
    <xf numFmtId="0" fontId="3" fillId="8" borderId="13" xfId="1" applyFont="1" applyFill="1" applyBorder="1"/>
    <xf numFmtId="2" fontId="4" fillId="8" borderId="2" xfId="1" applyNumberFormat="1" applyFont="1" applyFill="1" applyBorder="1"/>
    <xf numFmtId="189" fontId="4" fillId="8" borderId="2" xfId="1" applyNumberFormat="1" applyFont="1" applyFill="1" applyBorder="1"/>
    <xf numFmtId="189" fontId="4" fillId="7" borderId="2" xfId="1" applyNumberFormat="1" applyFont="1" applyFill="1" applyBorder="1"/>
    <xf numFmtId="0" fontId="4" fillId="0" borderId="0" xfId="1" applyFont="1"/>
    <xf numFmtId="3" fontId="4" fillId="7" borderId="2" xfId="1" applyNumberFormat="1" applyFont="1" applyFill="1" applyBorder="1"/>
    <xf numFmtId="2" fontId="4" fillId="7" borderId="2" xfId="1" applyNumberFormat="1" applyFont="1" applyFill="1" applyBorder="1"/>
    <xf numFmtId="189" fontId="3" fillId="6" borderId="12" xfId="1" applyNumberFormat="1" applyFont="1" applyFill="1" applyBorder="1"/>
    <xf numFmtId="1" fontId="4" fillId="7" borderId="2" xfId="1" applyNumberFormat="1" applyFont="1" applyFill="1" applyBorder="1"/>
    <xf numFmtId="0" fontId="10" fillId="0" borderId="0" xfId="2" applyFont="1" applyAlignment="1">
      <alignment horizontal="left" vertical="center"/>
    </xf>
    <xf numFmtId="0" fontId="7" fillId="3" borderId="0" xfId="12" applyFont="1" applyFill="1" applyAlignment="1">
      <alignment vertical="center"/>
    </xf>
    <xf numFmtId="0" fontId="7" fillId="3" borderId="0" xfId="12" applyFont="1" applyFill="1" applyAlignment="1">
      <alignment horizontal="left" vertical="center"/>
    </xf>
    <xf numFmtId="0" fontId="11" fillId="3" borderId="10" xfId="12" applyFont="1" applyFill="1" applyBorder="1" applyAlignment="1">
      <alignment horizontal="center" vertical="center"/>
    </xf>
    <xf numFmtId="0" fontId="11" fillId="3" borderId="11" xfId="12" applyFont="1" applyFill="1" applyBorder="1" applyAlignment="1">
      <alignment horizontal="center" vertical="center"/>
    </xf>
    <xf numFmtId="190" fontId="7" fillId="3" borderId="0" xfId="13" applyNumberFormat="1" applyFont="1" applyFill="1" applyAlignment="1">
      <alignment vertical="center"/>
    </xf>
    <xf numFmtId="49" fontId="11" fillId="3" borderId="3" xfId="6" applyNumberFormat="1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left" vertical="center"/>
    </xf>
    <xf numFmtId="191" fontId="8" fillId="4" borderId="2" xfId="14" applyFont="1" applyFill="1" applyBorder="1" applyAlignment="1">
      <alignment vertical="center"/>
    </xf>
    <xf numFmtId="192" fontId="8" fillId="4" borderId="2" xfId="14" applyNumberFormat="1" applyFont="1" applyFill="1" applyBorder="1" applyAlignment="1">
      <alignment vertical="center"/>
    </xf>
    <xf numFmtId="3" fontId="7" fillId="3" borderId="1" xfId="10" applyNumberFormat="1" applyFont="1" applyFill="1" applyBorder="1" applyAlignment="1">
      <alignment vertical="center"/>
    </xf>
    <xf numFmtId="3" fontId="7" fillId="3" borderId="12" xfId="10" applyNumberFormat="1" applyFont="1" applyFill="1" applyBorder="1" applyAlignment="1">
      <alignment vertical="center"/>
    </xf>
    <xf numFmtId="3" fontId="7" fillId="3" borderId="13" xfId="1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3" borderId="1" xfId="15" applyNumberFormat="1" applyFont="1" applyFill="1" applyBorder="1" applyAlignment="1" applyProtection="1">
      <alignment horizontal="left" vertical="center"/>
    </xf>
    <xf numFmtId="0" fontId="7" fillId="3" borderId="1" xfId="10" applyNumberFormat="1" applyFont="1" applyFill="1" applyBorder="1" applyAlignment="1">
      <alignment vertical="center"/>
    </xf>
    <xf numFmtId="0" fontId="7" fillId="3" borderId="1" xfId="14" applyNumberFormat="1" applyFont="1" applyFill="1" applyBorder="1" applyAlignment="1">
      <alignment vertical="center"/>
    </xf>
    <xf numFmtId="0" fontId="7" fillId="3" borderId="12" xfId="15" applyNumberFormat="1" applyFont="1" applyFill="1" applyBorder="1" applyAlignment="1" applyProtection="1">
      <alignment horizontal="left" vertical="center"/>
    </xf>
    <xf numFmtId="0" fontId="7" fillId="3" borderId="12" xfId="10" applyNumberFormat="1" applyFont="1" applyFill="1" applyBorder="1" applyAlignment="1">
      <alignment vertical="center"/>
    </xf>
    <xf numFmtId="0" fontId="7" fillId="3" borderId="12" xfId="14" applyNumberFormat="1" applyFont="1" applyFill="1" applyBorder="1" applyAlignment="1">
      <alignment vertical="center"/>
    </xf>
    <xf numFmtId="0" fontId="7" fillId="3" borderId="13" xfId="15" applyNumberFormat="1" applyFont="1" applyFill="1" applyBorder="1" applyAlignment="1" applyProtection="1">
      <alignment horizontal="left" vertical="center"/>
    </xf>
    <xf numFmtId="0" fontId="7" fillId="3" borderId="13" xfId="10" applyNumberFormat="1" applyFont="1" applyFill="1" applyBorder="1" applyAlignment="1">
      <alignment vertical="center"/>
    </xf>
    <xf numFmtId="0" fontId="7" fillId="3" borderId="13" xfId="14" applyNumberFormat="1" applyFont="1" applyFill="1" applyBorder="1" applyAlignment="1">
      <alignment vertical="center"/>
    </xf>
    <xf numFmtId="190" fontId="12" fillId="0" borderId="0" xfId="0" applyNumberFormat="1" applyFont="1" applyAlignment="1">
      <alignment horizontal="left" vertical="center"/>
    </xf>
    <xf numFmtId="1" fontId="4" fillId="8" borderId="2" xfId="1" applyNumberFormat="1" applyFont="1" applyFill="1" applyBorder="1"/>
    <xf numFmtId="0" fontId="11" fillId="0" borderId="0" xfId="16" applyFont="1" applyAlignment="1">
      <alignment vertical="center"/>
    </xf>
    <xf numFmtId="190" fontId="11" fillId="0" borderId="0" xfId="17" applyNumberFormat="1" applyFont="1" applyFill="1" applyAlignment="1">
      <alignment vertical="center"/>
    </xf>
    <xf numFmtId="0" fontId="11" fillId="0" borderId="0" xfId="18" applyFont="1" applyAlignment="1">
      <alignment vertical="center"/>
    </xf>
    <xf numFmtId="49" fontId="11" fillId="0" borderId="3" xfId="17" applyNumberFormat="1" applyFont="1" applyFill="1" applyBorder="1" applyAlignment="1">
      <alignment horizontal="center" vertical="center"/>
    </xf>
    <xf numFmtId="190" fontId="11" fillId="0" borderId="3" xfId="17" applyNumberFormat="1" applyFont="1" applyFill="1" applyBorder="1" applyAlignment="1">
      <alignment horizontal="center" vertical="center"/>
    </xf>
    <xf numFmtId="0" fontId="16" fillId="0" borderId="0" xfId="18" applyFont="1" applyAlignment="1">
      <alignment vertical="center"/>
    </xf>
    <xf numFmtId="0" fontId="12" fillId="0" borderId="0" xfId="19" applyFont="1" applyAlignment="1">
      <alignment vertical="center"/>
    </xf>
    <xf numFmtId="191" fontId="7" fillId="3" borderId="1" xfId="11" applyNumberFormat="1" applyFont="1" applyFill="1" applyBorder="1" applyAlignment="1">
      <alignment vertical="center"/>
    </xf>
    <xf numFmtId="191" fontId="7" fillId="3" borderId="12" xfId="11" applyNumberFormat="1" applyFont="1" applyFill="1" applyBorder="1" applyAlignment="1">
      <alignment vertical="center"/>
    </xf>
    <xf numFmtId="191" fontId="7" fillId="3" borderId="13" xfId="11" applyNumberFormat="1" applyFont="1" applyFill="1" applyBorder="1" applyAlignment="1">
      <alignment vertical="center"/>
    </xf>
    <xf numFmtId="4" fontId="7" fillId="3" borderId="12" xfId="10" applyNumberFormat="1" applyFont="1" applyFill="1" applyBorder="1"/>
    <xf numFmtId="4" fontId="7" fillId="3" borderId="1" xfId="10" applyNumberFormat="1" applyFont="1" applyFill="1" applyBorder="1"/>
    <xf numFmtId="188" fontId="3" fillId="2" borderId="1" xfId="1" applyNumberFormat="1" applyFont="1" applyFill="1" applyBorder="1"/>
    <xf numFmtId="188" fontId="3" fillId="2" borderId="12" xfId="1" applyNumberFormat="1" applyFont="1" applyFill="1" applyBorder="1"/>
    <xf numFmtId="0" fontId="3" fillId="2" borderId="12" xfId="1" applyFont="1" applyFill="1" applyBorder="1"/>
    <xf numFmtId="2" fontId="3" fillId="6" borderId="13" xfId="1" applyNumberFormat="1" applyFont="1" applyFill="1" applyBorder="1"/>
    <xf numFmtId="1" fontId="3" fillId="7" borderId="12" xfId="1" applyNumberFormat="1" applyFont="1" applyFill="1" applyBorder="1"/>
    <xf numFmtId="0" fontId="3" fillId="2" borderId="13" xfId="1" applyFont="1" applyFill="1" applyBorder="1"/>
    <xf numFmtId="191" fontId="3" fillId="0" borderId="12" xfId="11" applyNumberFormat="1" applyFont="1" applyBorder="1"/>
    <xf numFmtId="4" fontId="7" fillId="3" borderId="13" xfId="10" applyNumberFormat="1" applyFont="1" applyFill="1" applyBorder="1"/>
    <xf numFmtId="1" fontId="7" fillId="3" borderId="12" xfId="10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/>
    </xf>
    <xf numFmtId="3" fontId="4" fillId="2" borderId="2" xfId="1" applyNumberFormat="1" applyFont="1" applyFill="1" applyBorder="1"/>
    <xf numFmtId="188" fontId="3" fillId="2" borderId="13" xfId="1" applyNumberFormat="1" applyFont="1" applyFill="1" applyBorder="1"/>
    <xf numFmtId="188" fontId="3" fillId="9" borderId="12" xfId="1" applyNumberFormat="1" applyFont="1" applyFill="1" applyBorder="1"/>
    <xf numFmtId="188" fontId="3" fillId="10" borderId="12" xfId="1" applyNumberFormat="1" applyFont="1" applyFill="1" applyBorder="1"/>
    <xf numFmtId="2" fontId="7" fillId="9" borderId="1" xfId="10" applyNumberFormat="1" applyFont="1" applyFill="1" applyBorder="1" applyAlignment="1">
      <alignment vertical="center"/>
    </xf>
    <xf numFmtId="0" fontId="7" fillId="9" borderId="12" xfId="10" applyNumberFormat="1" applyFont="1" applyFill="1" applyBorder="1" applyAlignment="1">
      <alignment vertical="center"/>
    </xf>
    <xf numFmtId="2" fontId="7" fillId="9" borderId="13" xfId="10" applyNumberFormat="1" applyFont="1" applyFill="1" applyBorder="1" applyAlignment="1">
      <alignment vertical="center"/>
    </xf>
    <xf numFmtId="2" fontId="3" fillId="9" borderId="12" xfId="1" applyNumberFormat="1" applyFont="1" applyFill="1" applyBorder="1"/>
    <xf numFmtId="2" fontId="7" fillId="9" borderId="12" xfId="10" applyNumberFormat="1" applyFont="1" applyFill="1" applyBorder="1" applyAlignment="1">
      <alignment vertical="center"/>
    </xf>
    <xf numFmtId="189" fontId="3" fillId="9" borderId="12" xfId="1" applyNumberFormat="1" applyFont="1" applyFill="1" applyBorder="1"/>
    <xf numFmtId="188" fontId="4" fillId="9" borderId="2" xfId="1" applyNumberFormat="1" applyFont="1" applyFill="1" applyBorder="1"/>
    <xf numFmtId="0" fontId="4" fillId="9" borderId="2" xfId="1" applyFont="1" applyFill="1" applyBorder="1"/>
    <xf numFmtId="3" fontId="8" fillId="4" borderId="2" xfId="10" applyNumberFormat="1" applyFont="1" applyFill="1" applyBorder="1"/>
    <xf numFmtId="0" fontId="8" fillId="3" borderId="0" xfId="3" applyFont="1" applyFill="1"/>
    <xf numFmtId="0" fontId="4" fillId="2" borderId="2" xfId="1" applyFont="1" applyFill="1" applyBorder="1"/>
    <xf numFmtId="1" fontId="4" fillId="2" borderId="2" xfId="1" applyNumberFormat="1" applyFont="1" applyFill="1" applyBorder="1"/>
    <xf numFmtId="0" fontId="16" fillId="3" borderId="12" xfId="18" applyFont="1" applyFill="1" applyBorder="1" applyAlignment="1">
      <alignment vertical="center"/>
    </xf>
    <xf numFmtId="190" fontId="16" fillId="3" borderId="12" xfId="17" applyNumberFormat="1" applyFont="1" applyFill="1" applyBorder="1" applyAlignment="1">
      <alignment vertical="center"/>
    </xf>
    <xf numFmtId="41" fontId="11" fillId="3" borderId="12" xfId="17" applyNumberFormat="1" applyFont="1" applyFill="1" applyBorder="1" applyAlignment="1">
      <alignment horizontal="center" vertical="center"/>
    </xf>
    <xf numFmtId="0" fontId="16" fillId="3" borderId="13" xfId="18" applyFont="1" applyFill="1" applyBorder="1" applyAlignment="1">
      <alignment vertical="center"/>
    </xf>
    <xf numFmtId="190" fontId="16" fillId="3" borderId="13" xfId="17" applyNumberFormat="1" applyFont="1" applyFill="1" applyBorder="1" applyAlignment="1">
      <alignment vertical="center"/>
    </xf>
    <xf numFmtId="41" fontId="11" fillId="3" borderId="13" xfId="17" applyNumberFormat="1" applyFont="1" applyFill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" vertical="center"/>
    </xf>
    <xf numFmtId="0" fontId="4" fillId="8" borderId="8" xfId="2" applyFont="1" applyFill="1" applyBorder="1" applyAlignment="1">
      <alignment horizontal="center" vertical="center"/>
    </xf>
    <xf numFmtId="0" fontId="4" fillId="8" borderId="7" xfId="2" applyFont="1" applyFill="1" applyBorder="1" applyAlignment="1">
      <alignment horizontal="center" vertical="center"/>
    </xf>
    <xf numFmtId="0" fontId="4" fillId="8" borderId="6" xfId="2" applyFont="1" applyFill="1" applyBorder="1" applyAlignment="1">
      <alignment horizontal="center" vertical="center"/>
    </xf>
    <xf numFmtId="0" fontId="4" fillId="7" borderId="8" xfId="2" applyFont="1" applyFill="1" applyBorder="1" applyAlignment="1">
      <alignment horizontal="center" vertical="center"/>
    </xf>
    <xf numFmtId="0" fontId="4" fillId="7" borderId="7" xfId="2" applyFont="1" applyFill="1" applyBorder="1" applyAlignment="1">
      <alignment horizontal="center" vertical="center"/>
    </xf>
    <xf numFmtId="0" fontId="4" fillId="7" borderId="6" xfId="2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8" borderId="10" xfId="1" applyFont="1" applyFill="1" applyBorder="1" applyAlignment="1">
      <alignment horizontal="center"/>
    </xf>
    <xf numFmtId="0" fontId="4" fillId="8" borderId="9" xfId="1" applyFont="1" applyFill="1" applyBorder="1" applyAlignment="1">
      <alignment horizontal="center"/>
    </xf>
    <xf numFmtId="0" fontId="11" fillId="3" borderId="11" xfId="12" applyFont="1" applyFill="1" applyBorder="1" applyAlignment="1">
      <alignment horizontal="center" vertical="center"/>
    </xf>
    <xf numFmtId="0" fontId="11" fillId="3" borderId="3" xfId="12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3" borderId="11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11" fillId="11" borderId="1" xfId="18" applyFont="1" applyFill="1" applyBorder="1" applyAlignment="1">
      <alignment vertical="center"/>
    </xf>
    <xf numFmtId="0" fontId="11" fillId="11" borderId="1" xfId="17" applyNumberFormat="1" applyFont="1" applyFill="1" applyBorder="1" applyAlignment="1">
      <alignment vertical="center"/>
    </xf>
    <xf numFmtId="189" fontId="11" fillId="11" borderId="1" xfId="17" applyNumberFormat="1" applyFont="1" applyFill="1" applyBorder="1" applyAlignment="1">
      <alignment vertical="center"/>
    </xf>
    <xf numFmtId="43" fontId="11" fillId="11" borderId="1" xfId="17" applyFont="1" applyFill="1" applyBorder="1" applyAlignment="1">
      <alignment vertical="center"/>
    </xf>
    <xf numFmtId="43" fontId="11" fillId="11" borderId="1" xfId="17" applyFont="1" applyFill="1" applyBorder="1" applyAlignment="1">
      <alignment horizontal="center" vertical="center"/>
    </xf>
    <xf numFmtId="0" fontId="11" fillId="11" borderId="12" xfId="18" applyFont="1" applyFill="1" applyBorder="1" applyAlignment="1">
      <alignment vertical="center"/>
    </xf>
    <xf numFmtId="189" fontId="11" fillId="11" borderId="12" xfId="17" applyNumberFormat="1" applyFont="1" applyFill="1" applyBorder="1" applyAlignment="1">
      <alignment vertical="center"/>
    </xf>
    <xf numFmtId="43" fontId="11" fillId="11" borderId="12" xfId="17" applyFont="1" applyFill="1" applyBorder="1" applyAlignment="1">
      <alignment vertical="center"/>
    </xf>
    <xf numFmtId="43" fontId="11" fillId="11" borderId="12" xfId="17" applyFont="1" applyFill="1" applyBorder="1" applyAlignment="1">
      <alignment horizontal="center" vertical="center"/>
    </xf>
    <xf numFmtId="0" fontId="11" fillId="0" borderId="0" xfId="18" applyFont="1" applyFill="1" applyAlignment="1">
      <alignment vertical="center"/>
    </xf>
    <xf numFmtId="190" fontId="11" fillId="7" borderId="8" xfId="17" applyNumberFormat="1" applyFont="1" applyFill="1" applyBorder="1" applyAlignment="1">
      <alignment horizontal="center" vertical="center"/>
    </xf>
    <xf numFmtId="190" fontId="11" fillId="7" borderId="7" xfId="17" applyNumberFormat="1" applyFont="1" applyFill="1" applyBorder="1" applyAlignment="1">
      <alignment horizontal="center" vertical="center"/>
    </xf>
    <xf numFmtId="190" fontId="11" fillId="7" borderId="6" xfId="17" applyNumberFormat="1" applyFont="1" applyFill="1" applyBorder="1" applyAlignment="1">
      <alignment horizontal="center" vertical="center"/>
    </xf>
    <xf numFmtId="190" fontId="11" fillId="7" borderId="11" xfId="17" applyNumberFormat="1" applyFont="1" applyFill="1" applyBorder="1" applyAlignment="1">
      <alignment horizontal="center" vertical="center"/>
    </xf>
    <xf numFmtId="0" fontId="11" fillId="7" borderId="11" xfId="18" applyFont="1" applyFill="1" applyBorder="1" applyAlignment="1">
      <alignment horizontal="center" vertical="center"/>
    </xf>
    <xf numFmtId="0" fontId="11" fillId="7" borderId="3" xfId="18" applyFont="1" applyFill="1" applyBorder="1" applyAlignment="1">
      <alignment horizontal="center" vertical="center"/>
    </xf>
    <xf numFmtId="0" fontId="8" fillId="3" borderId="11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20">
    <cellStyle name="Comma 3 2" xfId="9" xr:uid="{00000000-0005-0000-0000-000000000000}"/>
    <cellStyle name="Comma 4 2" xfId="17" xr:uid="{00000000-0005-0000-0000-000001000000}"/>
    <cellStyle name="Comma 6" xfId="4" xr:uid="{00000000-0005-0000-0000-000002000000}"/>
    <cellStyle name="Comma 6 2" xfId="13" xr:uid="{00000000-0005-0000-0000-000003000000}"/>
    <cellStyle name="Normal 2 2" xfId="19" xr:uid="{00000000-0005-0000-0000-000004000000}"/>
    <cellStyle name="Normal 4" xfId="1" xr:uid="{00000000-0005-0000-0000-000005000000}"/>
    <cellStyle name="Normal 4 3" xfId="16" xr:uid="{00000000-0005-0000-0000-000006000000}"/>
    <cellStyle name="เครื่องหมายจุลภาค 2 2 2 2" xfId="6" xr:uid="{00000000-0005-0000-0000-000008000000}"/>
    <cellStyle name="เครื่องหมายจุลภาค 2 2 2 4" xfId="8" xr:uid="{00000000-0005-0000-0000-000009000000}"/>
    <cellStyle name="เครื่องหมายจุลภาค 2 2 2 4 2" xfId="14" xr:uid="{00000000-0005-0000-0000-00000A000000}"/>
    <cellStyle name="เครื่องหมายจุลภาค 5" xfId="15" xr:uid="{00000000-0005-0000-0000-00000B000000}"/>
    <cellStyle name="เครื่องหมายจุลภาค 59" xfId="10" xr:uid="{00000000-0005-0000-0000-00000C000000}"/>
    <cellStyle name="จุลภาค" xfId="11" builtinId="3"/>
    <cellStyle name="ปกติ" xfId="0" builtinId="0"/>
    <cellStyle name="ปกติ 2 4" xfId="3" xr:uid="{00000000-0005-0000-0000-00000E000000}"/>
    <cellStyle name="ปกติ 2 4 2" xfId="12" xr:uid="{00000000-0005-0000-0000-00000F000000}"/>
    <cellStyle name="ปกติ 4" xfId="7" xr:uid="{00000000-0005-0000-0000-000010000000}"/>
    <cellStyle name="ปกติ_9. Ma ร้อยละเนื้อที่ปลูกรายเดือน49" xfId="18" xr:uid="{00000000-0005-0000-0000-000011000000}"/>
    <cellStyle name="ปกติ_Sheet1" xfId="2" xr:uid="{00000000-0005-0000-0000-000012000000}"/>
    <cellStyle name="ปกติ_Sheet2" xfId="5" xr:uid="{00000000-0005-0000-0000-000013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618;&#3634;&#3591;&#3614;&#3634;&#3619;&#3634;\&#3618;&#3634;&#3591;&#3614;&#3634;&#3619;&#3634;%20&#3611;&#3637;%202563\&#3617;&#3632;&#3614;&#3619;&#3657;&#3634;&#3623;\&#3611;&#3637;%202563\Sittikorn\Coconut\Coconut2562\Conf\Users\ADMINI~1\AppData\Local\Temp\Rar$DI00.888\&#3648;&#3608;&#8226;&#3648;&#3608;&#3602;&#3648;&#3608;&#3587;&#3648;&#3608;&#3602;&#3648;&#3608;&#135;%20Conferen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&#3611;&#3619;&#3632;&#3594;&#3640;&#3617;&#3586;&#3657;&#3629;&#3617;&#3641;&#3621;&#3648;&#3629;&#3616;&#3616;&#3634;&#3614;%20&#3626;&#3614;&#3626;.%20(&#3614;.&#3588;.65)\&#3618;&#3634;&#3591;&#3614;&#3634;&#3619;&#3634;%20&#3611;&#3637;%202564\&#3605;&#3634;&#3619;&#3634;&#3591;&#3586;&#3629;&#3588;&#3623;&#3634;&#3617;&#3648;&#3627;&#3655;&#3609;&#3648;&#3586;&#3605;%20Conference%20&#3588;&#3640;&#3618;&#3592;&#3633;&#3591;&#3627;&#3623;&#3633;&#3604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91;&#3634;&#3609;&#3623;&#3633;&#3609;&#3607;&#3637;&#3656;%2030-8-65\&#3605;&#3634;&#3619;&#3634;&#3591;con\&#3605;&#3634;&#3619;&#3634;&#3591;&#3586;&#3629;&#3588;&#3623;&#3634;&#3617;&#3648;&#3627;&#3655;&#3609;&#3648;&#3586;&#3605;%20Conference%20&#3588;&#3640;&#3618;&#3592;&#3633;&#3591;&#3627;&#3623;&#3633;&#3604;%20-tes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7%20&#3652;&#3617;&#3657;&#3612;&#3621;\01%20&#3621;&#3635;&#3652;&#3618;\&#3611;&#3637;%202563\2.%20&#3605;&#3634;&#3619;&#3634;&#3591;&#3648;&#3586;&#3657;&#3634;&#3611;&#3619;&#3632;&#3594;&#3640;&#3617;%20&#3621;&#3635;&#3652;&#3618;%20256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7%20&#3652;&#3617;&#3657;&#3612;&#3621;\01%20&#3621;&#3635;&#3652;&#3618;\&#3611;&#3637;%202563\2.%20&#3605;&#3634;&#3619;&#3634;&#3591;&#3648;&#3586;&#3657;&#3634;&#3611;&#3619;&#3632;&#3594;&#3640;&#3617;%20&#3621;&#3635;&#3652;&#3618;%20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Ref"/>
      <sheetName val="Tab3.1"/>
      <sheetName val="Conf"/>
    </sheetNames>
    <sheetDataSet>
      <sheetData sheetId="0" refreshError="1"/>
      <sheetData sheetId="1" refreshError="1"/>
      <sheetData sheetId="2">
        <row r="1">
          <cell r="B1" t="str">
            <v>มะพร้าว : วิเคราะห์เนื้อที่ยืนต้น  เนื้อที่ให้ผล  ผลผลิต  และผลผลิตต่อไร่ รายอำเภอ ปี 2562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</row>
        <row r="3">
          <cell r="B3" t="str">
            <v>รวมทั้งประเทศ/</v>
          </cell>
          <cell r="C3" t="str">
            <v>กรมส่งเสริมการเกษตร (รต.รอ.)</v>
          </cell>
          <cell r="K3" t="str">
            <v>กรอบตัวอย่าง</v>
          </cell>
          <cell r="M3" t="str">
            <v>ภาพถ่ายดาวเทียม</v>
          </cell>
          <cell r="N3" t="str">
            <v>ทะเบียนเกษตรกร</v>
          </cell>
          <cell r="O3" t="str">
            <v>PO'61</v>
          </cell>
          <cell r="P3" t="str">
            <v>Printout ปี 2562 (ข้อ 1 และ ข้อ 2)</v>
          </cell>
          <cell r="AE3" t="str">
            <v>ผลวิเคราะห์</v>
          </cell>
        </row>
        <row r="4">
          <cell r="B4" t="str">
            <v>ภาค/จังหวัด/</v>
          </cell>
          <cell r="C4" t="str">
            <v>เนื้อที่ยืนต้น (ไร่)</v>
          </cell>
          <cell r="E4" t="str">
            <v>เนื้อที่ให้ผล (ไร่)</v>
          </cell>
          <cell r="G4" t="str">
            <v>ผลผลิต (ตัน)</v>
          </cell>
          <cell r="I4" t="str">
            <v>ผลผลิตต่อไร่ (กก.)</v>
          </cell>
          <cell r="O4" t="str">
            <v>ยืนต้น</v>
          </cell>
          <cell r="P4" t="str">
            <v>เนื้อที่ยืนต้น (ไร่)</v>
          </cell>
          <cell r="R4" t="str">
            <v>95% CIL.B.</v>
          </cell>
          <cell r="S4" t="str">
            <v>95% CIU.B.</v>
          </cell>
          <cell r="T4" t="str">
            <v>CV</v>
          </cell>
          <cell r="U4" t="str">
            <v>นท.ปลูกใหม่ (ไร่)</v>
          </cell>
          <cell r="W4" t="str">
            <v>นท.โค่นทิ้ง (ไร่)</v>
          </cell>
          <cell r="Y4" t="str">
            <v>เนื้อที่ให้ผล (ไร่)</v>
          </cell>
          <cell r="AA4" t="str">
            <v>ผลผลิต (ตัน)</v>
          </cell>
          <cell r="AC4" t="str">
            <v>ผลผลิตต่อไร่ (กก.)</v>
          </cell>
          <cell r="AE4" t="str">
            <v>เนื้อที่ยืนต้น (ไร่)</v>
          </cell>
          <cell r="AG4" t="str">
            <v>ปลูกใหม่ (ไร่)</v>
          </cell>
          <cell r="AH4" t="str">
            <v>โค่นทิ้ง (ไร่)</v>
          </cell>
          <cell r="AI4" t="str">
            <v>เนื้อที่ให้ผล (ไร่)</v>
          </cell>
          <cell r="AL4" t="str">
            <v>ผลผลิต (ตัน)</v>
          </cell>
          <cell r="AN4" t="str">
            <v>ผลผลิตต่อไร่ (กก.)</v>
          </cell>
        </row>
        <row r="5">
          <cell r="B5" t="str">
            <v>อำเภอ</v>
          </cell>
          <cell r="C5">
            <v>2561</v>
          </cell>
          <cell r="D5">
            <v>2562</v>
          </cell>
          <cell r="E5">
            <v>2561</v>
          </cell>
          <cell r="F5">
            <v>2562</v>
          </cell>
          <cell r="G5">
            <v>2561</v>
          </cell>
          <cell r="H5">
            <v>2562</v>
          </cell>
          <cell r="I5">
            <v>2561</v>
          </cell>
          <cell r="J5">
            <v>2562</v>
          </cell>
          <cell r="K5">
            <v>2561</v>
          </cell>
          <cell r="L5">
            <v>2562</v>
          </cell>
          <cell r="M5">
            <v>2562</v>
          </cell>
          <cell r="N5">
            <v>2562</v>
          </cell>
          <cell r="O5" t="str">
            <v>(ไร่) ข้อ 2</v>
          </cell>
          <cell r="P5">
            <v>2561</v>
          </cell>
          <cell r="Q5">
            <v>2562</v>
          </cell>
          <cell r="T5">
            <v>2562</v>
          </cell>
          <cell r="U5">
            <v>2561</v>
          </cell>
          <cell r="V5">
            <v>2562</v>
          </cell>
          <cell r="W5">
            <v>2561</v>
          </cell>
          <cell r="X5">
            <v>2562</v>
          </cell>
          <cell r="Y5">
            <v>2561</v>
          </cell>
          <cell r="Z5">
            <v>2562</v>
          </cell>
          <cell r="AA5">
            <v>2561</v>
          </cell>
          <cell r="AB5">
            <v>2562</v>
          </cell>
          <cell r="AC5">
            <v>2561</v>
          </cell>
          <cell r="AD5">
            <v>2562</v>
          </cell>
          <cell r="AE5">
            <v>2561</v>
          </cell>
          <cell r="AF5">
            <v>2562</v>
          </cell>
          <cell r="AI5">
            <v>2561</v>
          </cell>
          <cell r="AJ5" t="str">
            <v>ปีแรก</v>
          </cell>
          <cell r="AK5">
            <v>2562</v>
          </cell>
          <cell r="AL5">
            <v>2561</v>
          </cell>
          <cell r="AM5">
            <v>2562</v>
          </cell>
          <cell r="AN5">
            <v>2561</v>
          </cell>
          <cell r="AO5">
            <v>2562</v>
          </cell>
        </row>
        <row r="6">
          <cell r="B6" t="str">
            <v>รวมทั้งประเทศ</v>
          </cell>
          <cell r="C6">
            <v>828802</v>
          </cell>
          <cell r="D6">
            <v>778156</v>
          </cell>
          <cell r="E6">
            <v>636390</v>
          </cell>
          <cell r="F6">
            <v>593025</v>
          </cell>
          <cell r="G6">
            <v>618302</v>
          </cell>
          <cell r="H6">
            <v>485684</v>
          </cell>
          <cell r="I6">
            <v>972</v>
          </cell>
          <cell r="J6">
            <v>819</v>
          </cell>
          <cell r="K6">
            <v>798614</v>
          </cell>
          <cell r="L6">
            <v>899708</v>
          </cell>
          <cell r="M6">
            <v>1012246</v>
          </cell>
          <cell r="N6">
            <v>1012246</v>
          </cell>
          <cell r="O6">
            <v>1012246</v>
          </cell>
          <cell r="P6">
            <v>1249014</v>
          </cell>
          <cell r="Q6">
            <v>1325202</v>
          </cell>
          <cell r="R6">
            <v>1197150.381144</v>
          </cell>
          <cell r="S6">
            <v>1453254</v>
          </cell>
          <cell r="T6">
            <v>4.93</v>
          </cell>
          <cell r="U6">
            <v>91095</v>
          </cell>
          <cell r="V6">
            <v>96340</v>
          </cell>
          <cell r="W6">
            <v>14907</v>
          </cell>
          <cell r="X6">
            <v>22636</v>
          </cell>
          <cell r="Y6">
            <v>652024</v>
          </cell>
          <cell r="Z6">
            <v>679372</v>
          </cell>
          <cell r="AA6">
            <v>1133956.21</v>
          </cell>
          <cell r="AB6">
            <v>1271094.1099999999</v>
          </cell>
          <cell r="AC6">
            <v>1739</v>
          </cell>
          <cell r="AD6">
            <v>1871</v>
          </cell>
          <cell r="AE6">
            <v>879813.31677018641</v>
          </cell>
          <cell r="AF6">
            <v>937607.31677018641</v>
          </cell>
          <cell r="AG6">
            <v>69958</v>
          </cell>
          <cell r="AH6">
            <v>12164</v>
          </cell>
          <cell r="AI6">
            <v>676248.62689178553</v>
          </cell>
          <cell r="AJ6">
            <v>59516.316770186335</v>
          </cell>
          <cell r="AK6">
            <v>724729.94366197183</v>
          </cell>
          <cell r="AL6">
            <v>759828.46</v>
          </cell>
          <cell r="AM6">
            <v>1017097.19</v>
          </cell>
          <cell r="AN6">
            <v>1124</v>
          </cell>
          <cell r="AO6">
            <v>1403</v>
          </cell>
        </row>
        <row r="7">
          <cell r="B7" t="str">
            <v>ภาคเหนือ</v>
          </cell>
          <cell r="C7">
            <v>39571</v>
          </cell>
          <cell r="D7">
            <v>35448</v>
          </cell>
          <cell r="E7">
            <v>24006</v>
          </cell>
          <cell r="F7">
            <v>24367</v>
          </cell>
          <cell r="G7">
            <v>21382</v>
          </cell>
          <cell r="H7">
            <v>16839</v>
          </cell>
          <cell r="I7">
            <v>891</v>
          </cell>
          <cell r="J7">
            <v>691</v>
          </cell>
          <cell r="K7">
            <v>44793</v>
          </cell>
          <cell r="L7">
            <v>47741</v>
          </cell>
          <cell r="M7">
            <v>49794</v>
          </cell>
          <cell r="N7">
            <v>49794</v>
          </cell>
          <cell r="O7">
            <v>49794</v>
          </cell>
          <cell r="P7">
            <v>92698</v>
          </cell>
          <cell r="Q7">
            <v>101544</v>
          </cell>
          <cell r="R7">
            <v>69898.827839999998</v>
          </cell>
          <cell r="S7">
            <v>133189</v>
          </cell>
          <cell r="T7">
            <v>15.9</v>
          </cell>
          <cell r="U7">
            <v>10994</v>
          </cell>
          <cell r="V7">
            <v>27878</v>
          </cell>
          <cell r="W7">
            <v>2148</v>
          </cell>
          <cell r="X7">
            <v>12021</v>
          </cell>
          <cell r="Y7">
            <v>35524</v>
          </cell>
          <cell r="Z7">
            <v>37737</v>
          </cell>
          <cell r="AA7">
            <v>22349</v>
          </cell>
          <cell r="AB7">
            <v>17096</v>
          </cell>
          <cell r="AC7">
            <v>629</v>
          </cell>
          <cell r="AD7">
            <v>453</v>
          </cell>
          <cell r="AE7">
            <v>56651</v>
          </cell>
          <cell r="AF7">
            <v>59334</v>
          </cell>
          <cell r="AG7">
            <v>3023</v>
          </cell>
          <cell r="AH7">
            <v>340</v>
          </cell>
          <cell r="AI7">
            <v>38596</v>
          </cell>
          <cell r="AJ7">
            <v>4686</v>
          </cell>
          <cell r="AK7">
            <v>42942</v>
          </cell>
          <cell r="AL7">
            <v>34936</v>
          </cell>
          <cell r="AM7">
            <v>27270</v>
          </cell>
          <cell r="AN7">
            <v>905</v>
          </cell>
          <cell r="AO7">
            <v>635</v>
          </cell>
        </row>
        <row r="8">
          <cell r="B8" t="str">
            <v>ภาคตะวันออก/เหนือ</v>
          </cell>
          <cell r="C8">
            <v>6399</v>
          </cell>
          <cell r="D8">
            <v>7556</v>
          </cell>
          <cell r="E8">
            <v>2166</v>
          </cell>
          <cell r="F8">
            <v>2697</v>
          </cell>
          <cell r="G8">
            <v>12757</v>
          </cell>
          <cell r="H8">
            <v>2776</v>
          </cell>
          <cell r="I8">
            <v>5890</v>
          </cell>
          <cell r="J8">
            <v>1029</v>
          </cell>
          <cell r="K8">
            <v>3819</v>
          </cell>
          <cell r="L8">
            <v>11881</v>
          </cell>
          <cell r="M8">
            <v>7966</v>
          </cell>
          <cell r="N8">
            <v>7966</v>
          </cell>
          <cell r="O8">
            <v>7966</v>
          </cell>
          <cell r="P8">
            <v>15459</v>
          </cell>
          <cell r="Q8">
            <v>17741</v>
          </cell>
          <cell r="R8">
            <v>11478.497964</v>
          </cell>
          <cell r="S8">
            <v>24004</v>
          </cell>
          <cell r="T8">
            <v>18.010000000000002</v>
          </cell>
          <cell r="U8">
            <v>2359</v>
          </cell>
          <cell r="V8">
            <v>2018</v>
          </cell>
          <cell r="W8">
            <v>78</v>
          </cell>
          <cell r="X8">
            <v>587</v>
          </cell>
          <cell r="Y8">
            <v>3921</v>
          </cell>
          <cell r="Z8">
            <v>5122</v>
          </cell>
          <cell r="AA8">
            <v>5357</v>
          </cell>
          <cell r="AB8">
            <v>4732</v>
          </cell>
          <cell r="AC8">
            <v>1366</v>
          </cell>
          <cell r="AD8">
            <v>924</v>
          </cell>
          <cell r="AE8">
            <v>8571</v>
          </cell>
          <cell r="AF8">
            <v>14119</v>
          </cell>
          <cell r="AG8">
            <v>5606</v>
          </cell>
          <cell r="AH8">
            <v>58</v>
          </cell>
          <cell r="AI8">
            <v>3454</v>
          </cell>
          <cell r="AJ8">
            <v>454</v>
          </cell>
          <cell r="AK8">
            <v>3870</v>
          </cell>
          <cell r="AL8">
            <v>4479.8</v>
          </cell>
          <cell r="AM8">
            <v>3699</v>
          </cell>
          <cell r="AN8">
            <v>1297</v>
          </cell>
          <cell r="AO8">
            <v>956</v>
          </cell>
        </row>
        <row r="9">
          <cell r="B9" t="str">
            <v>ภาคกลาง</v>
          </cell>
          <cell r="C9">
            <v>333669</v>
          </cell>
          <cell r="D9">
            <v>311831</v>
          </cell>
          <cell r="E9">
            <v>262945</v>
          </cell>
          <cell r="F9">
            <v>242096</v>
          </cell>
          <cell r="G9">
            <v>390652</v>
          </cell>
          <cell r="H9">
            <v>376630</v>
          </cell>
          <cell r="I9">
            <v>1486</v>
          </cell>
          <cell r="J9">
            <v>1556</v>
          </cell>
          <cell r="K9">
            <v>329463</v>
          </cell>
          <cell r="L9">
            <v>345500</v>
          </cell>
          <cell r="M9">
            <v>324714</v>
          </cell>
          <cell r="N9">
            <v>324714</v>
          </cell>
          <cell r="O9">
            <v>324714</v>
          </cell>
          <cell r="P9">
            <v>382123</v>
          </cell>
          <cell r="Q9">
            <v>406084</v>
          </cell>
          <cell r="R9">
            <v>335405.89196799998</v>
          </cell>
          <cell r="S9">
            <v>476762</v>
          </cell>
          <cell r="T9">
            <v>8.8800000000000008</v>
          </cell>
          <cell r="U9">
            <v>28145</v>
          </cell>
          <cell r="V9">
            <v>21898</v>
          </cell>
          <cell r="W9">
            <v>4182</v>
          </cell>
          <cell r="X9">
            <v>3013</v>
          </cell>
          <cell r="Y9">
            <v>232536</v>
          </cell>
          <cell r="Z9">
            <v>242575</v>
          </cell>
          <cell r="AA9">
            <v>424557.21</v>
          </cell>
          <cell r="AB9">
            <v>466460.11</v>
          </cell>
          <cell r="AC9">
            <v>1826</v>
          </cell>
          <cell r="AD9">
            <v>1923</v>
          </cell>
          <cell r="AE9">
            <v>338704</v>
          </cell>
          <cell r="AF9">
            <v>360641</v>
          </cell>
          <cell r="AG9">
            <v>25596</v>
          </cell>
          <cell r="AH9">
            <v>3659</v>
          </cell>
          <cell r="AI9">
            <v>274158</v>
          </cell>
          <cell r="AJ9">
            <v>18366</v>
          </cell>
          <cell r="AK9">
            <v>289974</v>
          </cell>
          <cell r="AL9">
            <v>408571.66</v>
          </cell>
          <cell r="AM9">
            <v>503988.19</v>
          </cell>
          <cell r="AN9">
            <v>1490</v>
          </cell>
          <cell r="AO9">
            <v>1738</v>
          </cell>
        </row>
        <row r="10">
          <cell r="B10" t="str">
            <v>ภาคใต้</v>
          </cell>
          <cell r="C10">
            <v>449163</v>
          </cell>
          <cell r="D10">
            <v>423321</v>
          </cell>
          <cell r="E10">
            <v>347273</v>
          </cell>
          <cell r="F10">
            <v>323865</v>
          </cell>
          <cell r="G10">
            <v>193511</v>
          </cell>
          <cell r="H10">
            <v>89439</v>
          </cell>
          <cell r="I10">
            <v>557</v>
          </cell>
          <cell r="J10">
            <v>276</v>
          </cell>
          <cell r="K10">
            <v>420539</v>
          </cell>
          <cell r="L10">
            <v>494586</v>
          </cell>
          <cell r="M10">
            <v>629772</v>
          </cell>
          <cell r="N10">
            <v>629772</v>
          </cell>
          <cell r="O10">
            <v>629772</v>
          </cell>
          <cell r="P10">
            <v>758734</v>
          </cell>
          <cell r="Q10">
            <v>799833</v>
          </cell>
          <cell r="R10">
            <v>697934.27579999994</v>
          </cell>
          <cell r="S10">
            <v>901732</v>
          </cell>
          <cell r="T10">
            <v>6.5</v>
          </cell>
          <cell r="U10">
            <v>49597</v>
          </cell>
          <cell r="V10">
            <v>44546</v>
          </cell>
          <cell r="W10">
            <v>8499</v>
          </cell>
          <cell r="X10">
            <v>7015</v>
          </cell>
          <cell r="Y10">
            <v>380043</v>
          </cell>
          <cell r="Z10">
            <v>393938</v>
          </cell>
          <cell r="AA10">
            <v>681693</v>
          </cell>
          <cell r="AB10">
            <v>782806</v>
          </cell>
          <cell r="AC10">
            <v>1794</v>
          </cell>
          <cell r="AD10">
            <v>1987</v>
          </cell>
          <cell r="AE10">
            <v>475887.31677018636</v>
          </cell>
          <cell r="AF10">
            <v>503513.31677018636</v>
          </cell>
          <cell r="AG10">
            <v>35733</v>
          </cell>
          <cell r="AH10">
            <v>8107</v>
          </cell>
          <cell r="AI10">
            <v>360040.62689178548</v>
          </cell>
          <cell r="AJ10">
            <v>36010.316770186335</v>
          </cell>
          <cell r="AK10">
            <v>387943.94366197183</v>
          </cell>
          <cell r="AL10">
            <v>311840</v>
          </cell>
          <cell r="AM10">
            <v>482140</v>
          </cell>
          <cell r="AN10">
            <v>866</v>
          </cell>
          <cell r="AO10">
            <v>1243</v>
          </cell>
        </row>
        <row r="11">
          <cell r="B11" t="str">
            <v>สุโขทัย</v>
          </cell>
          <cell r="C11">
            <v>14655</v>
          </cell>
          <cell r="D11">
            <v>10316</v>
          </cell>
          <cell r="E11">
            <v>9342</v>
          </cell>
          <cell r="F11">
            <v>9342</v>
          </cell>
          <cell r="G11">
            <v>3694</v>
          </cell>
          <cell r="H11">
            <v>6095</v>
          </cell>
          <cell r="I11">
            <v>395</v>
          </cell>
          <cell r="J11">
            <v>652</v>
          </cell>
          <cell r="K11">
            <v>7445</v>
          </cell>
          <cell r="L11">
            <v>8009</v>
          </cell>
          <cell r="M11">
            <v>16722</v>
          </cell>
          <cell r="N11">
            <v>16722</v>
          </cell>
          <cell r="O11">
            <v>16722</v>
          </cell>
          <cell r="P11">
            <v>29777</v>
          </cell>
          <cell r="Q11">
            <v>29381</v>
          </cell>
          <cell r="R11">
            <v>10066.400696000001</v>
          </cell>
          <cell r="S11">
            <v>48696</v>
          </cell>
          <cell r="T11">
            <v>33.54</v>
          </cell>
          <cell r="U11">
            <v>430</v>
          </cell>
          <cell r="V11">
            <v>10944</v>
          </cell>
          <cell r="W11">
            <v>826</v>
          </cell>
          <cell r="X11">
            <v>2378</v>
          </cell>
          <cell r="Y11">
            <v>12269</v>
          </cell>
          <cell r="Z11">
            <v>12366</v>
          </cell>
          <cell r="AA11">
            <v>5121</v>
          </cell>
          <cell r="AB11">
            <v>5541</v>
          </cell>
          <cell r="AC11">
            <v>417</v>
          </cell>
          <cell r="AD11">
            <v>448</v>
          </cell>
          <cell r="AE11">
            <v>13787</v>
          </cell>
          <cell r="AF11">
            <v>13860</v>
          </cell>
          <cell r="AG11">
            <v>152</v>
          </cell>
          <cell r="AH11">
            <v>79</v>
          </cell>
          <cell r="AI11">
            <v>5368</v>
          </cell>
          <cell r="AJ11">
            <v>888</v>
          </cell>
          <cell r="AK11">
            <v>6177</v>
          </cell>
          <cell r="AL11">
            <v>3784</v>
          </cell>
          <cell r="AM11">
            <v>3731</v>
          </cell>
          <cell r="AN11">
            <v>705</v>
          </cell>
          <cell r="AO11">
            <v>604</v>
          </cell>
        </row>
        <row r="12">
          <cell r="B12" t="str">
            <v xml:space="preserve"> ทุ่งเสลี่ยม</v>
          </cell>
          <cell r="AE12">
            <v>42</v>
          </cell>
          <cell r="AF12">
            <v>42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 t="str">
            <v xml:space="preserve"> ศรีสัชนาลัย</v>
          </cell>
          <cell r="C13">
            <v>14655</v>
          </cell>
          <cell r="D13">
            <v>10316</v>
          </cell>
          <cell r="E13">
            <v>9342</v>
          </cell>
          <cell r="F13">
            <v>9342</v>
          </cell>
          <cell r="G13">
            <v>3694</v>
          </cell>
          <cell r="H13">
            <v>6095</v>
          </cell>
          <cell r="I13">
            <v>395</v>
          </cell>
          <cell r="J13">
            <v>652</v>
          </cell>
          <cell r="K13">
            <v>7445</v>
          </cell>
          <cell r="L13">
            <v>8009</v>
          </cell>
          <cell r="M13">
            <v>16722</v>
          </cell>
          <cell r="N13">
            <v>16722</v>
          </cell>
          <cell r="O13">
            <v>16722</v>
          </cell>
          <cell r="P13">
            <v>29777</v>
          </cell>
          <cell r="Q13">
            <v>29381</v>
          </cell>
          <cell r="R13">
            <v>8131.485560000001</v>
          </cell>
          <cell r="S13">
            <v>50631</v>
          </cell>
          <cell r="T13">
            <v>36.9</v>
          </cell>
          <cell r="U13">
            <v>430</v>
          </cell>
          <cell r="V13">
            <v>10944</v>
          </cell>
          <cell r="W13">
            <v>826</v>
          </cell>
          <cell r="X13">
            <v>2378</v>
          </cell>
          <cell r="Y13">
            <v>12269</v>
          </cell>
          <cell r="Z13">
            <v>12366</v>
          </cell>
          <cell r="AA13">
            <v>5121</v>
          </cell>
          <cell r="AB13">
            <v>5541</v>
          </cell>
          <cell r="AC13">
            <v>417</v>
          </cell>
          <cell r="AD13">
            <v>448</v>
          </cell>
          <cell r="AE13">
            <v>13711</v>
          </cell>
          <cell r="AF13">
            <v>13784</v>
          </cell>
          <cell r="AG13">
            <v>152</v>
          </cell>
          <cell r="AH13">
            <v>79</v>
          </cell>
          <cell r="AI13">
            <v>5368</v>
          </cell>
          <cell r="AJ13">
            <v>888</v>
          </cell>
          <cell r="AK13">
            <v>6177</v>
          </cell>
          <cell r="AL13">
            <v>3784</v>
          </cell>
          <cell r="AM13">
            <v>3731</v>
          </cell>
          <cell r="AN13">
            <v>705</v>
          </cell>
          <cell r="AO13">
            <v>604</v>
          </cell>
        </row>
        <row r="14">
          <cell r="B14" t="str">
            <v xml:space="preserve"> สวรรคโลก</v>
          </cell>
          <cell r="AE14">
            <v>34</v>
          </cell>
          <cell r="AF14">
            <v>34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 t="str">
            <v xml:space="preserve"> ศรีนคร</v>
          </cell>
          <cell r="R15">
            <v>0</v>
          </cell>
          <cell r="S15">
            <v>0</v>
          </cell>
          <cell r="T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I15">
            <v>0</v>
          </cell>
          <cell r="AK15">
            <v>0</v>
          </cell>
        </row>
        <row r="16">
          <cell r="B16" t="str">
            <v>แพร่</v>
          </cell>
          <cell r="C16">
            <v>1148</v>
          </cell>
          <cell r="D16">
            <v>1499</v>
          </cell>
          <cell r="E16">
            <v>455</v>
          </cell>
          <cell r="F16">
            <v>806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1051</v>
          </cell>
          <cell r="L16">
            <v>1451</v>
          </cell>
          <cell r="M16">
            <v>1912</v>
          </cell>
          <cell r="N16">
            <v>1912</v>
          </cell>
          <cell r="O16">
            <v>1912</v>
          </cell>
          <cell r="P16">
            <v>1709</v>
          </cell>
          <cell r="Q16">
            <v>2610</v>
          </cell>
          <cell r="R16">
            <v>252.2199599999999</v>
          </cell>
          <cell r="S16">
            <v>4968</v>
          </cell>
          <cell r="T16">
            <v>46.09</v>
          </cell>
          <cell r="U16">
            <v>929</v>
          </cell>
          <cell r="V16">
            <v>523</v>
          </cell>
          <cell r="W16">
            <v>28</v>
          </cell>
          <cell r="X16">
            <v>471</v>
          </cell>
          <cell r="Y16">
            <v>186</v>
          </cell>
          <cell r="Z16">
            <v>372</v>
          </cell>
          <cell r="AA16">
            <v>142</v>
          </cell>
          <cell r="AB16">
            <v>176</v>
          </cell>
          <cell r="AC16">
            <v>763</v>
          </cell>
          <cell r="AD16">
            <v>473</v>
          </cell>
          <cell r="AE16">
            <v>905</v>
          </cell>
          <cell r="AF16">
            <v>1609</v>
          </cell>
          <cell r="AG16">
            <v>732</v>
          </cell>
          <cell r="AH16">
            <v>28</v>
          </cell>
          <cell r="AI16">
            <v>523</v>
          </cell>
          <cell r="AJ16">
            <v>161</v>
          </cell>
          <cell r="AK16">
            <v>656</v>
          </cell>
          <cell r="AL16">
            <v>241</v>
          </cell>
          <cell r="AM16">
            <v>275</v>
          </cell>
          <cell r="AN16">
            <v>461</v>
          </cell>
          <cell r="AO16">
            <v>419</v>
          </cell>
        </row>
        <row r="17">
          <cell r="B17" t="str">
            <v xml:space="preserve"> เมืองแพร่</v>
          </cell>
          <cell r="C17">
            <v>90</v>
          </cell>
          <cell r="D17">
            <v>90</v>
          </cell>
          <cell r="E17">
            <v>90</v>
          </cell>
          <cell r="F17">
            <v>90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40</v>
          </cell>
          <cell r="L17">
            <v>40</v>
          </cell>
          <cell r="AE17">
            <v>129</v>
          </cell>
          <cell r="AF17">
            <v>129</v>
          </cell>
          <cell r="AG17">
            <v>0</v>
          </cell>
          <cell r="AH17">
            <v>0</v>
          </cell>
          <cell r="AI17">
            <v>93</v>
          </cell>
          <cell r="AJ17">
            <v>7</v>
          </cell>
          <cell r="AK17">
            <v>100</v>
          </cell>
          <cell r="AL17">
            <v>30</v>
          </cell>
          <cell r="AM17">
            <v>32</v>
          </cell>
          <cell r="AN17">
            <v>323</v>
          </cell>
          <cell r="AO17">
            <v>317</v>
          </cell>
        </row>
        <row r="18">
          <cell r="B18" t="str">
            <v xml:space="preserve"> เด่นชัย</v>
          </cell>
          <cell r="C18">
            <v>465</v>
          </cell>
          <cell r="D18">
            <v>465</v>
          </cell>
          <cell r="E18">
            <v>326</v>
          </cell>
          <cell r="F18">
            <v>326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875</v>
          </cell>
          <cell r="L18">
            <v>1229</v>
          </cell>
          <cell r="M18">
            <v>1119</v>
          </cell>
          <cell r="N18">
            <v>1119</v>
          </cell>
          <cell r="O18">
            <v>1119</v>
          </cell>
          <cell r="P18">
            <v>1027</v>
          </cell>
          <cell r="Q18">
            <v>1173</v>
          </cell>
          <cell r="R18">
            <v>589.95331199999998</v>
          </cell>
          <cell r="S18">
            <v>1756</v>
          </cell>
          <cell r="T18">
            <v>25.36</v>
          </cell>
          <cell r="U18">
            <v>169</v>
          </cell>
          <cell r="V18">
            <v>321</v>
          </cell>
          <cell r="W18">
            <v>23</v>
          </cell>
          <cell r="X18">
            <v>91</v>
          </cell>
          <cell r="Y18">
            <v>91</v>
          </cell>
          <cell r="Z18">
            <v>193</v>
          </cell>
          <cell r="AA18">
            <v>86</v>
          </cell>
          <cell r="AB18">
            <v>93</v>
          </cell>
          <cell r="AC18">
            <v>945</v>
          </cell>
          <cell r="AD18">
            <v>482</v>
          </cell>
          <cell r="AE18">
            <v>501</v>
          </cell>
          <cell r="AF18">
            <v>755</v>
          </cell>
          <cell r="AG18">
            <v>277</v>
          </cell>
          <cell r="AH18">
            <v>23</v>
          </cell>
          <cell r="AI18">
            <v>338</v>
          </cell>
          <cell r="AJ18">
            <v>124</v>
          </cell>
          <cell r="AK18">
            <v>439</v>
          </cell>
          <cell r="AL18">
            <v>167</v>
          </cell>
          <cell r="AM18">
            <v>198</v>
          </cell>
          <cell r="AN18">
            <v>493</v>
          </cell>
          <cell r="AO18">
            <v>450</v>
          </cell>
        </row>
        <row r="19">
          <cell r="B19" t="str">
            <v xml:space="preserve"> ลอง</v>
          </cell>
          <cell r="C19">
            <v>2</v>
          </cell>
          <cell r="D19">
            <v>2</v>
          </cell>
          <cell r="E19">
            <v>1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55</v>
          </cell>
          <cell r="L19">
            <v>66</v>
          </cell>
          <cell r="AE19">
            <v>30</v>
          </cell>
          <cell r="AF19">
            <v>100</v>
          </cell>
          <cell r="AG19">
            <v>70</v>
          </cell>
          <cell r="AH19">
            <v>0</v>
          </cell>
          <cell r="AI19">
            <v>30</v>
          </cell>
          <cell r="AJ19">
            <v>0</v>
          </cell>
          <cell r="AK19">
            <v>30</v>
          </cell>
          <cell r="AL19">
            <v>10</v>
          </cell>
          <cell r="AM19">
            <v>10</v>
          </cell>
          <cell r="AN19">
            <v>323</v>
          </cell>
          <cell r="AO19">
            <v>319</v>
          </cell>
        </row>
        <row r="20">
          <cell r="B20" t="str">
            <v xml:space="preserve"> วังชิ้น</v>
          </cell>
          <cell r="C20">
            <v>591</v>
          </cell>
          <cell r="D20">
            <v>942</v>
          </cell>
          <cell r="E20">
            <v>38</v>
          </cell>
          <cell r="F20">
            <v>389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81</v>
          </cell>
          <cell r="L20">
            <v>116</v>
          </cell>
          <cell r="M20">
            <v>793</v>
          </cell>
          <cell r="N20">
            <v>793</v>
          </cell>
          <cell r="O20">
            <v>793</v>
          </cell>
          <cell r="P20">
            <v>682</v>
          </cell>
          <cell r="Q20">
            <v>1437</v>
          </cell>
          <cell r="R20">
            <v>0</v>
          </cell>
          <cell r="S20">
            <v>3754</v>
          </cell>
          <cell r="T20">
            <v>82.27</v>
          </cell>
          <cell r="U20">
            <v>760</v>
          </cell>
          <cell r="V20">
            <v>202</v>
          </cell>
          <cell r="W20">
            <v>5</v>
          </cell>
          <cell r="X20">
            <v>380</v>
          </cell>
          <cell r="Y20">
            <v>95</v>
          </cell>
          <cell r="Z20">
            <v>179</v>
          </cell>
          <cell r="AA20">
            <v>56</v>
          </cell>
          <cell r="AB20">
            <v>83</v>
          </cell>
          <cell r="AC20">
            <v>589</v>
          </cell>
          <cell r="AD20">
            <v>464</v>
          </cell>
          <cell r="AE20">
            <v>245</v>
          </cell>
          <cell r="AF20">
            <v>538</v>
          </cell>
          <cell r="AG20">
            <v>298</v>
          </cell>
          <cell r="AH20">
            <v>5</v>
          </cell>
          <cell r="AI20">
            <v>62</v>
          </cell>
          <cell r="AJ20">
            <v>30</v>
          </cell>
          <cell r="AK20">
            <v>87</v>
          </cell>
          <cell r="AL20">
            <v>34</v>
          </cell>
          <cell r="AM20">
            <v>35</v>
          </cell>
          <cell r="AN20">
            <v>553</v>
          </cell>
          <cell r="AO20">
            <v>400</v>
          </cell>
        </row>
        <row r="21">
          <cell r="B21" t="str">
            <v xml:space="preserve"> สูงเม่น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>
            <v>0</v>
          </cell>
          <cell r="R21">
            <v>0</v>
          </cell>
          <cell r="S21">
            <v>0</v>
          </cell>
          <cell r="T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E21">
            <v>0</v>
          </cell>
          <cell r="AF21">
            <v>10</v>
          </cell>
          <cell r="AG21">
            <v>10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 t="str">
            <v xml:space="preserve"> ร้องกวาง</v>
          </cell>
          <cell r="AE22">
            <v>0</v>
          </cell>
          <cell r="AF22">
            <v>77</v>
          </cell>
          <cell r="AG22">
            <v>77</v>
          </cell>
          <cell r="AH22">
            <v>0</v>
          </cell>
          <cell r="AI22">
            <v>0</v>
          </cell>
        </row>
        <row r="23">
          <cell r="B23" t="str">
            <v>อุตรดิตถ์</v>
          </cell>
          <cell r="C23">
            <v>22912</v>
          </cell>
          <cell r="D23">
            <v>22631</v>
          </cell>
          <cell r="E23">
            <v>13978</v>
          </cell>
          <cell r="F23">
            <v>13978</v>
          </cell>
          <cell r="G23">
            <v>17684</v>
          </cell>
          <cell r="H23">
            <v>10739</v>
          </cell>
          <cell r="I23">
            <v>1265</v>
          </cell>
          <cell r="J23">
            <v>768</v>
          </cell>
          <cell r="K23">
            <v>35432</v>
          </cell>
          <cell r="L23">
            <v>37466</v>
          </cell>
          <cell r="M23">
            <v>28186</v>
          </cell>
          <cell r="N23">
            <v>28186</v>
          </cell>
          <cell r="O23">
            <v>28186</v>
          </cell>
          <cell r="P23">
            <v>58762</v>
          </cell>
          <cell r="Q23">
            <v>66495</v>
          </cell>
          <cell r="R23">
            <v>41497.66764</v>
          </cell>
          <cell r="S23">
            <v>91492</v>
          </cell>
          <cell r="T23">
            <v>19.18</v>
          </cell>
          <cell r="U23">
            <v>8980</v>
          </cell>
          <cell r="V23">
            <v>15737</v>
          </cell>
          <cell r="W23">
            <v>1247</v>
          </cell>
          <cell r="X23">
            <v>8696</v>
          </cell>
          <cell r="Y23">
            <v>22930</v>
          </cell>
          <cell r="Z23">
            <v>24790</v>
          </cell>
          <cell r="AA23">
            <v>17042</v>
          </cell>
          <cell r="AB23">
            <v>11310</v>
          </cell>
          <cell r="AC23">
            <v>743</v>
          </cell>
          <cell r="AD23">
            <v>456</v>
          </cell>
          <cell r="AE23">
            <v>40449</v>
          </cell>
          <cell r="AF23">
            <v>41592</v>
          </cell>
          <cell r="AG23">
            <v>1350</v>
          </cell>
          <cell r="AH23">
            <v>207</v>
          </cell>
          <cell r="AI23">
            <v>31847</v>
          </cell>
          <cell r="AJ23">
            <v>3597</v>
          </cell>
          <cell r="AK23">
            <v>35237</v>
          </cell>
          <cell r="AL23">
            <v>30583</v>
          </cell>
          <cell r="AM23">
            <v>22837</v>
          </cell>
          <cell r="AN23">
            <v>960</v>
          </cell>
          <cell r="AO23">
            <v>648</v>
          </cell>
        </row>
        <row r="24">
          <cell r="B24" t="str">
            <v xml:space="preserve"> เมืองอุตรดิตถ์</v>
          </cell>
          <cell r="C24">
            <v>4498</v>
          </cell>
          <cell r="D24">
            <v>4498</v>
          </cell>
          <cell r="E24">
            <v>1242</v>
          </cell>
          <cell r="F24">
            <v>1242</v>
          </cell>
          <cell r="G24">
            <v>1844</v>
          </cell>
          <cell r="H24">
            <v>0</v>
          </cell>
          <cell r="I24">
            <v>1485</v>
          </cell>
          <cell r="J24">
            <v>0</v>
          </cell>
          <cell r="K24">
            <v>2863</v>
          </cell>
          <cell r="L24">
            <v>2862</v>
          </cell>
          <cell r="M24">
            <v>4699</v>
          </cell>
          <cell r="N24">
            <v>4699</v>
          </cell>
          <cell r="O24">
            <v>4699</v>
          </cell>
          <cell r="P24">
            <v>16802</v>
          </cell>
          <cell r="Q24">
            <v>21706</v>
          </cell>
          <cell r="R24">
            <v>0</v>
          </cell>
          <cell r="S24">
            <v>60736</v>
          </cell>
          <cell r="T24">
            <v>91.74</v>
          </cell>
          <cell r="U24">
            <v>5097</v>
          </cell>
          <cell r="V24">
            <v>4289</v>
          </cell>
          <cell r="W24">
            <v>193</v>
          </cell>
          <cell r="X24">
            <v>1373</v>
          </cell>
          <cell r="Y24">
            <v>8355</v>
          </cell>
          <cell r="Z24">
            <v>9312</v>
          </cell>
          <cell r="AA24">
            <v>7743</v>
          </cell>
          <cell r="AB24">
            <v>5887</v>
          </cell>
          <cell r="AC24">
            <v>927</v>
          </cell>
          <cell r="AD24">
            <v>632</v>
          </cell>
          <cell r="AE24">
            <v>2070</v>
          </cell>
          <cell r="AF24">
            <v>2484</v>
          </cell>
          <cell r="AG24">
            <v>497</v>
          </cell>
          <cell r="AH24">
            <v>83</v>
          </cell>
          <cell r="AI24">
            <v>1414</v>
          </cell>
          <cell r="AJ24">
            <v>151</v>
          </cell>
          <cell r="AK24">
            <v>1482</v>
          </cell>
          <cell r="AL24">
            <v>1061</v>
          </cell>
          <cell r="AM24">
            <v>937</v>
          </cell>
          <cell r="AN24">
            <v>750</v>
          </cell>
          <cell r="AO24">
            <v>632</v>
          </cell>
        </row>
        <row r="25">
          <cell r="B25" t="str">
            <v xml:space="preserve"> ตรอน</v>
          </cell>
          <cell r="K25">
            <v>12</v>
          </cell>
          <cell r="L25">
            <v>13</v>
          </cell>
          <cell r="AE25">
            <v>0</v>
          </cell>
          <cell r="AF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B26" t="str">
            <v xml:space="preserve"> ท่าปลา</v>
          </cell>
          <cell r="C26">
            <v>3720</v>
          </cell>
          <cell r="D26">
            <v>3720</v>
          </cell>
          <cell r="E26">
            <v>3420</v>
          </cell>
          <cell r="F26">
            <v>3420</v>
          </cell>
          <cell r="G26">
            <v>0</v>
          </cell>
          <cell r="H26">
            <v>20</v>
          </cell>
          <cell r="I26">
            <v>0</v>
          </cell>
          <cell r="J26">
            <v>6</v>
          </cell>
          <cell r="K26">
            <v>4531</v>
          </cell>
          <cell r="L26">
            <v>4531</v>
          </cell>
          <cell r="M26">
            <v>12745</v>
          </cell>
          <cell r="N26">
            <v>12745</v>
          </cell>
          <cell r="O26">
            <v>12745</v>
          </cell>
          <cell r="P26">
            <v>9389</v>
          </cell>
          <cell r="Q26">
            <v>10621</v>
          </cell>
          <cell r="R26">
            <v>0</v>
          </cell>
          <cell r="S26">
            <v>30737</v>
          </cell>
          <cell r="T26">
            <v>96.63</v>
          </cell>
          <cell r="U26">
            <v>1899</v>
          </cell>
          <cell r="V26">
            <v>2817</v>
          </cell>
          <cell r="W26">
            <v>667</v>
          </cell>
          <cell r="X26">
            <v>2161</v>
          </cell>
          <cell r="Y26">
            <v>953</v>
          </cell>
          <cell r="Z26">
            <v>1859</v>
          </cell>
          <cell r="AA26">
            <v>585</v>
          </cell>
          <cell r="AB26">
            <v>374</v>
          </cell>
          <cell r="AC26">
            <v>614</v>
          </cell>
          <cell r="AD26">
            <v>201</v>
          </cell>
          <cell r="AE26">
            <v>4530</v>
          </cell>
          <cell r="AF26">
            <v>4912</v>
          </cell>
          <cell r="AG26">
            <v>469</v>
          </cell>
          <cell r="AH26">
            <v>87</v>
          </cell>
          <cell r="AI26">
            <v>3901</v>
          </cell>
          <cell r="AJ26">
            <v>0</v>
          </cell>
          <cell r="AK26">
            <v>3814</v>
          </cell>
          <cell r="AL26">
            <v>3335</v>
          </cell>
          <cell r="AM26">
            <v>2384</v>
          </cell>
          <cell r="AN26">
            <v>855</v>
          </cell>
          <cell r="AO26">
            <v>625</v>
          </cell>
        </row>
        <row r="27">
          <cell r="B27" t="str">
            <v xml:space="preserve"> น้ำปาด</v>
          </cell>
          <cell r="K27">
            <v>58</v>
          </cell>
          <cell r="L27">
            <v>55</v>
          </cell>
          <cell r="P27">
            <v>41</v>
          </cell>
          <cell r="Q27">
            <v>43</v>
          </cell>
          <cell r="R27">
            <v>3.3968279999999993</v>
          </cell>
          <cell r="S27">
            <v>83</v>
          </cell>
          <cell r="T27">
            <v>46.99</v>
          </cell>
          <cell r="U27">
            <v>2</v>
          </cell>
          <cell r="V27">
            <v>54</v>
          </cell>
          <cell r="W27">
            <v>0</v>
          </cell>
          <cell r="X27">
            <v>26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2</v>
          </cell>
          <cell r="AG27">
            <v>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B28" t="str">
            <v xml:space="preserve"> พิชัย</v>
          </cell>
          <cell r="K28">
            <v>1</v>
          </cell>
          <cell r="AE28">
            <v>0</v>
          </cell>
          <cell r="AF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B29" t="str">
            <v xml:space="preserve"> ลับแล</v>
          </cell>
          <cell r="C29">
            <v>14694</v>
          </cell>
          <cell r="D29">
            <v>14413</v>
          </cell>
          <cell r="E29">
            <v>9316</v>
          </cell>
          <cell r="F29">
            <v>9316</v>
          </cell>
          <cell r="G29">
            <v>15840</v>
          </cell>
          <cell r="H29">
            <v>10719</v>
          </cell>
          <cell r="I29">
            <v>1700</v>
          </cell>
          <cell r="J29">
            <v>1151</v>
          </cell>
          <cell r="K29">
            <v>27961</v>
          </cell>
          <cell r="L29">
            <v>29999</v>
          </cell>
          <cell r="M29">
            <v>10742</v>
          </cell>
          <cell r="N29">
            <v>10742</v>
          </cell>
          <cell r="O29">
            <v>10742</v>
          </cell>
          <cell r="P29">
            <v>32530</v>
          </cell>
          <cell r="Q29">
            <v>34125</v>
          </cell>
          <cell r="R29">
            <v>0</v>
          </cell>
          <cell r="S29">
            <v>77821</v>
          </cell>
          <cell r="T29">
            <v>65.33</v>
          </cell>
          <cell r="U29">
            <v>1982</v>
          </cell>
          <cell r="V29">
            <v>8577</v>
          </cell>
          <cell r="W29">
            <v>387</v>
          </cell>
          <cell r="X29">
            <v>5136</v>
          </cell>
          <cell r="Y29">
            <v>13622</v>
          </cell>
          <cell r="Z29">
            <v>13618</v>
          </cell>
          <cell r="AA29">
            <v>8714</v>
          </cell>
          <cell r="AB29">
            <v>5049</v>
          </cell>
          <cell r="AC29">
            <v>640</v>
          </cell>
          <cell r="AD29">
            <v>371</v>
          </cell>
          <cell r="AE29">
            <v>33838</v>
          </cell>
          <cell r="AF29">
            <v>34183</v>
          </cell>
          <cell r="AG29">
            <v>382</v>
          </cell>
          <cell r="AH29">
            <v>37</v>
          </cell>
          <cell r="AI29">
            <v>26532</v>
          </cell>
          <cell r="AJ29">
            <v>3435</v>
          </cell>
          <cell r="AK29">
            <v>29930</v>
          </cell>
          <cell r="AL29">
            <v>26187</v>
          </cell>
          <cell r="AM29">
            <v>19514</v>
          </cell>
          <cell r="AN29">
            <v>987</v>
          </cell>
          <cell r="AO29">
            <v>652</v>
          </cell>
        </row>
        <row r="30">
          <cell r="B30" t="str">
            <v xml:space="preserve"> ทองแสนขัน</v>
          </cell>
          <cell r="K30">
            <v>6</v>
          </cell>
          <cell r="L30">
            <v>6</v>
          </cell>
          <cell r="AE30">
            <v>11</v>
          </cell>
          <cell r="AF30">
            <v>11</v>
          </cell>
          <cell r="AI30">
            <v>0</v>
          </cell>
          <cell r="AJ30">
            <v>11</v>
          </cell>
          <cell r="AK30">
            <v>11</v>
          </cell>
          <cell r="AM30">
            <v>2</v>
          </cell>
          <cell r="AO30">
            <v>160</v>
          </cell>
        </row>
        <row r="31">
          <cell r="B31" t="str">
            <v>พิษณุโลก</v>
          </cell>
          <cell r="C31">
            <v>856</v>
          </cell>
          <cell r="D31">
            <v>1002</v>
          </cell>
          <cell r="E31">
            <v>231</v>
          </cell>
          <cell r="F31">
            <v>241</v>
          </cell>
          <cell r="G31">
            <v>4</v>
          </cell>
          <cell r="H31">
            <v>5</v>
          </cell>
          <cell r="I31">
            <v>17</v>
          </cell>
          <cell r="J31">
            <v>21</v>
          </cell>
          <cell r="K31">
            <v>865</v>
          </cell>
          <cell r="L31">
            <v>815</v>
          </cell>
          <cell r="M31">
            <v>2974</v>
          </cell>
          <cell r="N31">
            <v>2974</v>
          </cell>
          <cell r="O31">
            <v>2974</v>
          </cell>
          <cell r="P31">
            <v>2450</v>
          </cell>
          <cell r="Q31">
            <v>3058</v>
          </cell>
          <cell r="R31">
            <v>1561.9774719999998</v>
          </cell>
          <cell r="S31">
            <v>4554</v>
          </cell>
          <cell r="T31">
            <v>24.96</v>
          </cell>
          <cell r="U31">
            <v>655</v>
          </cell>
          <cell r="V31">
            <v>674</v>
          </cell>
          <cell r="W31">
            <v>47</v>
          </cell>
          <cell r="X31">
            <v>476</v>
          </cell>
          <cell r="Y31">
            <v>139</v>
          </cell>
          <cell r="Z31">
            <v>209</v>
          </cell>
          <cell r="AA31">
            <v>44</v>
          </cell>
          <cell r="AB31">
            <v>69</v>
          </cell>
          <cell r="AC31">
            <v>317</v>
          </cell>
          <cell r="AD31">
            <v>330</v>
          </cell>
          <cell r="AE31">
            <v>1510</v>
          </cell>
          <cell r="AF31">
            <v>2273</v>
          </cell>
          <cell r="AG31">
            <v>789</v>
          </cell>
          <cell r="AH31">
            <v>26</v>
          </cell>
          <cell r="AI31">
            <v>858</v>
          </cell>
          <cell r="AJ31">
            <v>40</v>
          </cell>
          <cell r="AK31">
            <v>872</v>
          </cell>
          <cell r="AL31">
            <v>328</v>
          </cell>
          <cell r="AM31">
            <v>427</v>
          </cell>
          <cell r="AN31">
            <v>382</v>
          </cell>
          <cell r="AO31">
            <v>490</v>
          </cell>
        </row>
        <row r="32">
          <cell r="B32" t="str">
            <v xml:space="preserve"> เมืองพิษณุโลก</v>
          </cell>
          <cell r="D32">
            <v>7</v>
          </cell>
          <cell r="F32">
            <v>0</v>
          </cell>
          <cell r="H32">
            <v>0</v>
          </cell>
          <cell r="J32">
            <v>0</v>
          </cell>
          <cell r="K32">
            <v>1</v>
          </cell>
          <cell r="L32">
            <v>1</v>
          </cell>
          <cell r="AE32">
            <v>10</v>
          </cell>
          <cell r="AF32">
            <v>33</v>
          </cell>
          <cell r="AG32">
            <v>23</v>
          </cell>
          <cell r="AI32">
            <v>10</v>
          </cell>
          <cell r="AJ32">
            <v>0</v>
          </cell>
          <cell r="AK32">
            <v>10</v>
          </cell>
          <cell r="AL32">
            <v>2</v>
          </cell>
          <cell r="AM32">
            <v>3</v>
          </cell>
          <cell r="AN32">
            <v>215</v>
          </cell>
          <cell r="AO32">
            <v>256</v>
          </cell>
        </row>
        <row r="33">
          <cell r="B33" t="str">
            <v xml:space="preserve"> ชาติตระการ</v>
          </cell>
          <cell r="C33">
            <v>45</v>
          </cell>
          <cell r="D33">
            <v>134</v>
          </cell>
          <cell r="E33">
            <v>19</v>
          </cell>
          <cell r="F33">
            <v>29</v>
          </cell>
          <cell r="G33">
            <v>0</v>
          </cell>
          <cell r="H33">
            <v>5</v>
          </cell>
          <cell r="I33">
            <v>0</v>
          </cell>
          <cell r="J33">
            <v>172</v>
          </cell>
          <cell r="K33">
            <v>37</v>
          </cell>
          <cell r="L33">
            <v>61</v>
          </cell>
          <cell r="AE33">
            <v>18</v>
          </cell>
          <cell r="AF33">
            <v>60</v>
          </cell>
          <cell r="AG33">
            <v>42</v>
          </cell>
          <cell r="AI33">
            <v>13</v>
          </cell>
          <cell r="AJ33">
            <v>5</v>
          </cell>
          <cell r="AK33">
            <v>18</v>
          </cell>
          <cell r="AL33">
            <v>3</v>
          </cell>
          <cell r="AM33">
            <v>6</v>
          </cell>
          <cell r="AN33">
            <v>231</v>
          </cell>
          <cell r="AO33">
            <v>343</v>
          </cell>
        </row>
        <row r="34">
          <cell r="B34" t="str">
            <v xml:space="preserve"> นครไทย</v>
          </cell>
          <cell r="C34">
            <v>55</v>
          </cell>
          <cell r="D34">
            <v>55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230</v>
          </cell>
          <cell r="L34">
            <v>242</v>
          </cell>
          <cell r="M34">
            <v>758</v>
          </cell>
          <cell r="N34">
            <v>758</v>
          </cell>
          <cell r="O34">
            <v>758</v>
          </cell>
          <cell r="P34">
            <v>1372</v>
          </cell>
          <cell r="Q34">
            <v>1546</v>
          </cell>
          <cell r="R34">
            <v>473.92939199999978</v>
          </cell>
          <cell r="S34">
            <v>2618</v>
          </cell>
          <cell r="T34">
            <v>35.380000000000003</v>
          </cell>
          <cell r="U34">
            <v>213</v>
          </cell>
          <cell r="V34">
            <v>456</v>
          </cell>
          <cell r="W34">
            <v>39</v>
          </cell>
          <cell r="X34">
            <v>124</v>
          </cell>
          <cell r="Y34">
            <v>66</v>
          </cell>
          <cell r="Z34">
            <v>135</v>
          </cell>
          <cell r="AA34">
            <v>31</v>
          </cell>
          <cell r="AB34">
            <v>50</v>
          </cell>
          <cell r="AC34">
            <v>470</v>
          </cell>
          <cell r="AD34">
            <v>370</v>
          </cell>
          <cell r="AE34">
            <v>382</v>
          </cell>
          <cell r="AF34">
            <v>601</v>
          </cell>
          <cell r="AG34">
            <v>239</v>
          </cell>
          <cell r="AH34">
            <v>20</v>
          </cell>
          <cell r="AI34">
            <v>260</v>
          </cell>
          <cell r="AJ34">
            <v>35</v>
          </cell>
          <cell r="AK34">
            <v>275</v>
          </cell>
          <cell r="AL34">
            <v>82</v>
          </cell>
          <cell r="AM34">
            <v>105</v>
          </cell>
          <cell r="AN34">
            <v>315</v>
          </cell>
          <cell r="AO34">
            <v>380</v>
          </cell>
        </row>
        <row r="35">
          <cell r="B35" t="str">
            <v xml:space="preserve"> วังทอง</v>
          </cell>
          <cell r="C35">
            <v>316</v>
          </cell>
          <cell r="D35">
            <v>366</v>
          </cell>
          <cell r="E35">
            <v>107</v>
          </cell>
          <cell r="F35">
            <v>107</v>
          </cell>
          <cell r="G35">
            <v>4</v>
          </cell>
          <cell r="H35">
            <v>0</v>
          </cell>
          <cell r="I35">
            <v>37</v>
          </cell>
          <cell r="J35">
            <v>0</v>
          </cell>
          <cell r="K35">
            <v>281</v>
          </cell>
          <cell r="L35">
            <v>196</v>
          </cell>
          <cell r="M35">
            <v>255</v>
          </cell>
          <cell r="N35">
            <v>255</v>
          </cell>
          <cell r="O35">
            <v>255</v>
          </cell>
          <cell r="P35">
            <v>440</v>
          </cell>
          <cell r="Q35">
            <v>585</v>
          </cell>
          <cell r="R35">
            <v>0</v>
          </cell>
          <cell r="S35">
            <v>1235</v>
          </cell>
          <cell r="T35">
            <v>56.66</v>
          </cell>
          <cell r="U35">
            <v>153</v>
          </cell>
          <cell r="V35">
            <v>42</v>
          </cell>
          <cell r="W35">
            <v>8</v>
          </cell>
          <cell r="X35">
            <v>107</v>
          </cell>
          <cell r="Y35">
            <v>63</v>
          </cell>
          <cell r="Z35">
            <v>57</v>
          </cell>
          <cell r="AA35">
            <v>12</v>
          </cell>
          <cell r="AB35">
            <v>16</v>
          </cell>
          <cell r="AC35">
            <v>190</v>
          </cell>
          <cell r="AD35">
            <v>281</v>
          </cell>
          <cell r="AE35">
            <v>235</v>
          </cell>
          <cell r="AF35">
            <v>446</v>
          </cell>
          <cell r="AG35">
            <v>212</v>
          </cell>
          <cell r="AH35">
            <v>1</v>
          </cell>
          <cell r="AI35">
            <v>188</v>
          </cell>
          <cell r="AJ35">
            <v>0</v>
          </cell>
          <cell r="AK35">
            <v>187</v>
          </cell>
          <cell r="AL35">
            <v>78</v>
          </cell>
          <cell r="AM35">
            <v>96</v>
          </cell>
          <cell r="AN35">
            <v>415</v>
          </cell>
          <cell r="AO35">
            <v>513</v>
          </cell>
        </row>
        <row r="36">
          <cell r="B36" t="str">
            <v xml:space="preserve"> บางกระทุ่ม</v>
          </cell>
          <cell r="AE36">
            <v>0</v>
          </cell>
          <cell r="AF36">
            <v>10</v>
          </cell>
          <cell r="AG36">
            <v>10</v>
          </cell>
        </row>
        <row r="37">
          <cell r="B37" t="str">
            <v xml:space="preserve"> พรหมพิราม</v>
          </cell>
          <cell r="AE37">
            <v>0</v>
          </cell>
          <cell r="AF37">
            <v>3</v>
          </cell>
          <cell r="AG37">
            <v>3</v>
          </cell>
        </row>
        <row r="38">
          <cell r="B38" t="str">
            <v xml:space="preserve"> เนินมะปราง</v>
          </cell>
          <cell r="C38">
            <v>440</v>
          </cell>
          <cell r="D38">
            <v>440</v>
          </cell>
          <cell r="E38">
            <v>105</v>
          </cell>
          <cell r="F38">
            <v>105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267</v>
          </cell>
          <cell r="L38">
            <v>266</v>
          </cell>
          <cell r="M38">
            <v>1961</v>
          </cell>
          <cell r="N38">
            <v>1961</v>
          </cell>
          <cell r="O38">
            <v>1961</v>
          </cell>
          <cell r="P38">
            <v>638</v>
          </cell>
          <cell r="Q38">
            <v>927</v>
          </cell>
          <cell r="R38">
            <v>113.74660800000004</v>
          </cell>
          <cell r="S38">
            <v>1740</v>
          </cell>
          <cell r="T38">
            <v>44.76</v>
          </cell>
          <cell r="U38">
            <v>289</v>
          </cell>
          <cell r="V38">
            <v>176</v>
          </cell>
          <cell r="W38">
            <v>0</v>
          </cell>
          <cell r="X38">
            <v>245</v>
          </cell>
          <cell r="Y38">
            <v>10</v>
          </cell>
          <cell r="Z38">
            <v>17</v>
          </cell>
          <cell r="AA38">
            <v>1</v>
          </cell>
          <cell r="AB38">
            <v>3</v>
          </cell>
          <cell r="AC38">
            <v>100</v>
          </cell>
          <cell r="AD38">
            <v>176</v>
          </cell>
          <cell r="AE38">
            <v>820</v>
          </cell>
          <cell r="AF38">
            <v>1075</v>
          </cell>
          <cell r="AG38">
            <v>260</v>
          </cell>
          <cell r="AH38">
            <v>5</v>
          </cell>
          <cell r="AI38">
            <v>342</v>
          </cell>
          <cell r="AJ38">
            <v>0</v>
          </cell>
          <cell r="AK38">
            <v>337</v>
          </cell>
          <cell r="AL38">
            <v>154</v>
          </cell>
          <cell r="AM38">
            <v>208</v>
          </cell>
          <cell r="AN38">
            <v>450</v>
          </cell>
          <cell r="AO38">
            <v>618</v>
          </cell>
        </row>
        <row r="39">
          <cell r="B39" t="str">
            <v xml:space="preserve"> วัดโบสถ์</v>
          </cell>
          <cell r="K39">
            <v>49</v>
          </cell>
          <cell r="L39">
            <v>49</v>
          </cell>
          <cell r="AE39">
            <v>45</v>
          </cell>
          <cell r="AF39">
            <v>45</v>
          </cell>
          <cell r="AG39">
            <v>0</v>
          </cell>
          <cell r="AI39">
            <v>45</v>
          </cell>
          <cell r="AJ39">
            <v>0</v>
          </cell>
          <cell r="AK39">
            <v>45</v>
          </cell>
          <cell r="AL39">
            <v>9</v>
          </cell>
          <cell r="AM39">
            <v>9</v>
          </cell>
          <cell r="AN39">
            <v>200</v>
          </cell>
          <cell r="AO39">
            <v>202</v>
          </cell>
        </row>
        <row r="40">
          <cell r="B40" t="str">
            <v>อุบลราชธานี</v>
          </cell>
          <cell r="C40">
            <v>730</v>
          </cell>
          <cell r="D40">
            <v>1375</v>
          </cell>
          <cell r="E40">
            <v>67</v>
          </cell>
          <cell r="F40">
            <v>288</v>
          </cell>
          <cell r="G40">
            <v>123</v>
          </cell>
          <cell r="H40">
            <v>353</v>
          </cell>
          <cell r="I40">
            <v>1836</v>
          </cell>
          <cell r="J40">
            <v>1226</v>
          </cell>
          <cell r="L40">
            <v>1128</v>
          </cell>
          <cell r="P40">
            <v>739</v>
          </cell>
          <cell r="Q40">
            <v>911</v>
          </cell>
          <cell r="R40">
            <v>28.933359999999993</v>
          </cell>
          <cell r="S40">
            <v>1793</v>
          </cell>
          <cell r="T40">
            <v>49.4</v>
          </cell>
          <cell r="U40">
            <v>178</v>
          </cell>
          <cell r="V40">
            <v>80</v>
          </cell>
          <cell r="W40">
            <v>6</v>
          </cell>
          <cell r="X40">
            <v>22</v>
          </cell>
          <cell r="Y40">
            <v>33</v>
          </cell>
          <cell r="Z40">
            <v>118</v>
          </cell>
          <cell r="AA40">
            <v>26</v>
          </cell>
          <cell r="AB40">
            <v>49</v>
          </cell>
          <cell r="AC40">
            <v>788</v>
          </cell>
          <cell r="AD40">
            <v>415</v>
          </cell>
          <cell r="AE40">
            <v>809</v>
          </cell>
          <cell r="AF40">
            <v>1829</v>
          </cell>
          <cell r="AG40">
            <v>1021</v>
          </cell>
          <cell r="AH40">
            <v>1</v>
          </cell>
          <cell r="AI40">
            <v>241</v>
          </cell>
          <cell r="AJ40">
            <v>85</v>
          </cell>
          <cell r="AK40">
            <v>325</v>
          </cell>
          <cell r="AL40">
            <v>182</v>
          </cell>
          <cell r="AM40">
            <v>232</v>
          </cell>
          <cell r="AN40">
            <v>755</v>
          </cell>
          <cell r="AO40">
            <v>714</v>
          </cell>
        </row>
        <row r="41">
          <cell r="B41" t="str">
            <v xml:space="preserve"> ศรีเมืองใหม่</v>
          </cell>
          <cell r="L41">
            <v>30</v>
          </cell>
          <cell r="AE41">
            <v>5</v>
          </cell>
          <cell r="AF41">
            <v>13</v>
          </cell>
          <cell r="AG41">
            <v>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B42" t="str">
            <v xml:space="preserve"> ตระการพืชผล</v>
          </cell>
          <cell r="C42">
            <v>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P42">
            <v>0</v>
          </cell>
          <cell r="Q42">
            <v>10</v>
          </cell>
          <cell r="R42">
            <v>0</v>
          </cell>
          <cell r="S42">
            <v>24</v>
          </cell>
          <cell r="T42">
            <v>70.709999999999994</v>
          </cell>
          <cell r="U42">
            <v>10</v>
          </cell>
          <cell r="V42">
            <v>3</v>
          </cell>
          <cell r="W42">
            <v>0</v>
          </cell>
          <cell r="X42">
            <v>2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F42">
            <v>22</v>
          </cell>
          <cell r="AG42">
            <v>22</v>
          </cell>
        </row>
        <row r="43">
          <cell r="B43" t="str">
            <v xml:space="preserve"> เดชอุดม</v>
          </cell>
          <cell r="C43">
            <v>15</v>
          </cell>
          <cell r="D43">
            <v>15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25</v>
          </cell>
          <cell r="AE43">
            <v>40</v>
          </cell>
          <cell r="AF43">
            <v>206</v>
          </cell>
          <cell r="AG43">
            <v>166</v>
          </cell>
          <cell r="AH43">
            <v>0</v>
          </cell>
          <cell r="AI43">
            <v>5</v>
          </cell>
          <cell r="AJ43">
            <v>0</v>
          </cell>
          <cell r="AK43">
            <v>5</v>
          </cell>
          <cell r="AL43">
            <v>3</v>
          </cell>
          <cell r="AM43">
            <v>3</v>
          </cell>
          <cell r="AN43">
            <v>612</v>
          </cell>
          <cell r="AO43">
            <v>539</v>
          </cell>
        </row>
        <row r="44">
          <cell r="B44" t="str">
            <v xml:space="preserve"> น้ำยืน</v>
          </cell>
          <cell r="C44">
            <v>490</v>
          </cell>
          <cell r="D44">
            <v>1271</v>
          </cell>
          <cell r="E44">
            <v>67</v>
          </cell>
          <cell r="F44">
            <v>263</v>
          </cell>
          <cell r="G44">
            <v>123</v>
          </cell>
          <cell r="H44">
            <v>294</v>
          </cell>
          <cell r="I44">
            <v>1836</v>
          </cell>
          <cell r="J44">
            <v>1118</v>
          </cell>
          <cell r="L44">
            <v>775</v>
          </cell>
          <cell r="P44">
            <v>459</v>
          </cell>
          <cell r="Q44">
            <v>527</v>
          </cell>
          <cell r="R44">
            <v>0</v>
          </cell>
          <cell r="S44">
            <v>1362</v>
          </cell>
          <cell r="T44">
            <v>80.84</v>
          </cell>
          <cell r="U44">
            <v>68</v>
          </cell>
          <cell r="V44">
            <v>46</v>
          </cell>
          <cell r="W44">
            <v>0</v>
          </cell>
          <cell r="X44">
            <v>3</v>
          </cell>
          <cell r="Y44">
            <v>12</v>
          </cell>
          <cell r="Z44">
            <v>62</v>
          </cell>
          <cell r="AA44">
            <v>16</v>
          </cell>
          <cell r="AB44">
            <v>23</v>
          </cell>
          <cell r="AC44">
            <v>1333</v>
          </cell>
          <cell r="AD44">
            <v>371</v>
          </cell>
          <cell r="AE44">
            <v>552</v>
          </cell>
          <cell r="AF44">
            <v>777</v>
          </cell>
          <cell r="AG44">
            <v>225</v>
          </cell>
          <cell r="AH44">
            <v>0</v>
          </cell>
          <cell r="AI44">
            <v>220</v>
          </cell>
          <cell r="AJ44">
            <v>42</v>
          </cell>
          <cell r="AK44">
            <v>262</v>
          </cell>
          <cell r="AL44">
            <v>168</v>
          </cell>
          <cell r="AM44">
            <v>199</v>
          </cell>
          <cell r="AN44">
            <v>765</v>
          </cell>
          <cell r="AO44">
            <v>759</v>
          </cell>
        </row>
        <row r="45">
          <cell r="B45" t="str">
            <v xml:space="preserve"> วารินชำราบ</v>
          </cell>
          <cell r="L45">
            <v>25</v>
          </cell>
          <cell r="AE45">
            <v>10</v>
          </cell>
          <cell r="AF45">
            <v>10</v>
          </cell>
          <cell r="AG45">
            <v>0</v>
          </cell>
          <cell r="AH45">
            <v>0</v>
          </cell>
          <cell r="AI45">
            <v>0</v>
          </cell>
          <cell r="AJ45">
            <v>3</v>
          </cell>
          <cell r="AK45">
            <v>3</v>
          </cell>
          <cell r="AL45">
            <v>0</v>
          </cell>
          <cell r="AM45">
            <v>1</v>
          </cell>
          <cell r="AN45">
            <v>0</v>
          </cell>
          <cell r="AO45">
            <v>280</v>
          </cell>
        </row>
        <row r="46">
          <cell r="B46" t="str">
            <v xml:space="preserve"> นาจะหลวย</v>
          </cell>
          <cell r="L46">
            <v>50</v>
          </cell>
          <cell r="AE46">
            <v>20</v>
          </cell>
          <cell r="AF46">
            <v>136</v>
          </cell>
          <cell r="AG46">
            <v>116</v>
          </cell>
          <cell r="AH46">
            <v>0</v>
          </cell>
          <cell r="AI46">
            <v>6</v>
          </cell>
          <cell r="AJ46">
            <v>0</v>
          </cell>
          <cell r="AK46">
            <v>6</v>
          </cell>
          <cell r="AL46">
            <v>4</v>
          </cell>
          <cell r="AM46">
            <v>3</v>
          </cell>
          <cell r="AN46">
            <v>647</v>
          </cell>
          <cell r="AO46">
            <v>549</v>
          </cell>
        </row>
        <row r="47">
          <cell r="B47" t="str">
            <v xml:space="preserve"> โพธิ์ไทร</v>
          </cell>
          <cell r="L47">
            <v>45</v>
          </cell>
          <cell r="AE47">
            <v>20</v>
          </cell>
          <cell r="AF47">
            <v>158</v>
          </cell>
          <cell r="AG47">
            <v>138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B48" t="str">
            <v xml:space="preserve"> สิรินธร</v>
          </cell>
          <cell r="L48">
            <v>40</v>
          </cell>
          <cell r="AE48">
            <v>21</v>
          </cell>
          <cell r="AF48">
            <v>112</v>
          </cell>
          <cell r="AG48">
            <v>91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B49" t="str">
            <v xml:space="preserve"> โขงเจียม</v>
          </cell>
          <cell r="P49">
            <v>14</v>
          </cell>
          <cell r="Q49">
            <v>33</v>
          </cell>
          <cell r="R49">
            <v>20.005787999999999</v>
          </cell>
          <cell r="S49">
            <v>46</v>
          </cell>
          <cell r="T49">
            <v>20.09</v>
          </cell>
          <cell r="U49">
            <v>19</v>
          </cell>
          <cell r="V49">
            <v>1</v>
          </cell>
          <cell r="W49">
            <v>0</v>
          </cell>
          <cell r="X49">
            <v>5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125</v>
          </cell>
          <cell r="AG49">
            <v>125</v>
          </cell>
        </row>
        <row r="50">
          <cell r="B50" t="str">
            <v xml:space="preserve"> สว่างวีรวงศ์</v>
          </cell>
          <cell r="C50">
            <v>220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20</v>
          </cell>
          <cell r="AE50">
            <v>52</v>
          </cell>
          <cell r="AF50">
            <v>52</v>
          </cell>
          <cell r="AG50">
            <v>0</v>
          </cell>
          <cell r="AH50">
            <v>0</v>
          </cell>
          <cell r="AI50">
            <v>0</v>
          </cell>
          <cell r="AJ50">
            <v>20</v>
          </cell>
          <cell r="AK50">
            <v>20</v>
          </cell>
          <cell r="AL50">
            <v>0</v>
          </cell>
          <cell r="AM50">
            <v>6</v>
          </cell>
          <cell r="AN50">
            <v>0</v>
          </cell>
          <cell r="AO50">
            <v>285</v>
          </cell>
        </row>
        <row r="51">
          <cell r="B51" t="str">
            <v xml:space="preserve"> น้ำขุ่น</v>
          </cell>
          <cell r="D51">
            <v>89</v>
          </cell>
          <cell r="F51">
            <v>25</v>
          </cell>
          <cell r="H51">
            <v>59</v>
          </cell>
          <cell r="J51">
            <v>2360</v>
          </cell>
          <cell r="L51">
            <v>118</v>
          </cell>
          <cell r="P51">
            <v>266</v>
          </cell>
          <cell r="Q51">
            <v>341</v>
          </cell>
          <cell r="R51">
            <v>110.74997999999999</v>
          </cell>
          <cell r="S51">
            <v>571</v>
          </cell>
          <cell r="T51">
            <v>34.450000000000003</v>
          </cell>
          <cell r="U51">
            <v>81</v>
          </cell>
          <cell r="V51">
            <v>30</v>
          </cell>
          <cell r="W51">
            <v>6</v>
          </cell>
          <cell r="X51">
            <v>12</v>
          </cell>
          <cell r="Y51">
            <v>21</v>
          </cell>
          <cell r="Z51">
            <v>56</v>
          </cell>
          <cell r="AA51">
            <v>10</v>
          </cell>
          <cell r="AB51">
            <v>26</v>
          </cell>
          <cell r="AC51">
            <v>476</v>
          </cell>
          <cell r="AD51">
            <v>464</v>
          </cell>
          <cell r="AE51">
            <v>89</v>
          </cell>
          <cell r="AF51">
            <v>218</v>
          </cell>
          <cell r="AG51">
            <v>130</v>
          </cell>
          <cell r="AH51">
            <v>1</v>
          </cell>
          <cell r="AI51">
            <v>10</v>
          </cell>
          <cell r="AJ51">
            <v>20</v>
          </cell>
          <cell r="AK51">
            <v>29</v>
          </cell>
          <cell r="AL51">
            <v>7</v>
          </cell>
          <cell r="AM51">
            <v>20</v>
          </cell>
          <cell r="AN51">
            <v>710</v>
          </cell>
          <cell r="AO51">
            <v>700</v>
          </cell>
        </row>
        <row r="52">
          <cell r="B52" t="str">
            <v>ศรีสะเกษ</v>
          </cell>
          <cell r="C52">
            <v>4054</v>
          </cell>
          <cell r="D52">
            <v>4534</v>
          </cell>
          <cell r="E52">
            <v>1880</v>
          </cell>
          <cell r="F52">
            <v>2190</v>
          </cell>
          <cell r="G52">
            <v>12634</v>
          </cell>
          <cell r="H52">
            <v>2422</v>
          </cell>
          <cell r="I52">
            <v>6720</v>
          </cell>
          <cell r="J52">
            <v>1106</v>
          </cell>
          <cell r="K52">
            <v>2657</v>
          </cell>
          <cell r="L52">
            <v>8900</v>
          </cell>
          <cell r="M52">
            <v>6183</v>
          </cell>
          <cell r="N52">
            <v>6183</v>
          </cell>
          <cell r="O52">
            <v>6183</v>
          </cell>
          <cell r="P52">
            <v>9958</v>
          </cell>
          <cell r="Q52">
            <v>12048</v>
          </cell>
          <cell r="R52">
            <v>6782.06016</v>
          </cell>
          <cell r="S52">
            <v>17314</v>
          </cell>
          <cell r="T52">
            <v>22.3</v>
          </cell>
          <cell r="U52">
            <v>2098</v>
          </cell>
          <cell r="V52">
            <v>1583</v>
          </cell>
          <cell r="W52">
            <v>9</v>
          </cell>
          <cell r="X52">
            <v>466</v>
          </cell>
          <cell r="Y52">
            <v>3758</v>
          </cell>
          <cell r="Z52">
            <v>4790</v>
          </cell>
          <cell r="AA52">
            <v>5296</v>
          </cell>
          <cell r="AB52">
            <v>4645</v>
          </cell>
          <cell r="AC52">
            <v>1409</v>
          </cell>
          <cell r="AD52">
            <v>970</v>
          </cell>
          <cell r="AE52">
            <v>6255</v>
          </cell>
          <cell r="AF52">
            <v>8324</v>
          </cell>
          <cell r="AG52">
            <v>2098</v>
          </cell>
          <cell r="AH52">
            <v>29</v>
          </cell>
          <cell r="AI52">
            <v>2895</v>
          </cell>
          <cell r="AJ52">
            <v>85</v>
          </cell>
          <cell r="AK52">
            <v>2951</v>
          </cell>
          <cell r="AL52">
            <v>4172</v>
          </cell>
          <cell r="AM52">
            <v>3227</v>
          </cell>
          <cell r="AN52">
            <v>1441</v>
          </cell>
          <cell r="AO52">
            <v>1094</v>
          </cell>
        </row>
        <row r="53">
          <cell r="B53" t="str">
            <v xml:space="preserve"> กันทรลักษณ์</v>
          </cell>
          <cell r="C53">
            <v>2268</v>
          </cell>
          <cell r="D53">
            <v>2661</v>
          </cell>
          <cell r="E53">
            <v>442</v>
          </cell>
          <cell r="F53">
            <v>835</v>
          </cell>
          <cell r="G53">
            <v>2750</v>
          </cell>
          <cell r="H53">
            <v>1826</v>
          </cell>
          <cell r="I53">
            <v>6222</v>
          </cell>
          <cell r="J53">
            <v>2187</v>
          </cell>
          <cell r="K53">
            <v>1079</v>
          </cell>
          <cell r="L53">
            <v>5813</v>
          </cell>
          <cell r="M53">
            <v>3196</v>
          </cell>
          <cell r="N53">
            <v>3196</v>
          </cell>
          <cell r="O53">
            <v>3196</v>
          </cell>
          <cell r="P53">
            <v>5375</v>
          </cell>
          <cell r="Q53">
            <v>6170</v>
          </cell>
          <cell r="R53">
            <v>699.03632000000016</v>
          </cell>
          <cell r="S53">
            <v>11641</v>
          </cell>
          <cell r="T53">
            <v>45.24</v>
          </cell>
          <cell r="U53">
            <v>795</v>
          </cell>
          <cell r="V53">
            <v>554</v>
          </cell>
          <cell r="W53">
            <v>0</v>
          </cell>
          <cell r="X53">
            <v>41</v>
          </cell>
          <cell r="Y53">
            <v>1145</v>
          </cell>
          <cell r="Z53">
            <v>1584</v>
          </cell>
          <cell r="AA53">
            <v>1776</v>
          </cell>
          <cell r="AB53">
            <v>1548</v>
          </cell>
          <cell r="AC53">
            <v>1551</v>
          </cell>
          <cell r="AD53">
            <v>977</v>
          </cell>
          <cell r="AE53">
            <v>3555</v>
          </cell>
          <cell r="AF53">
            <v>4350</v>
          </cell>
          <cell r="AG53">
            <v>795</v>
          </cell>
          <cell r="AH53">
            <v>0</v>
          </cell>
          <cell r="AI53">
            <v>1262</v>
          </cell>
          <cell r="AJ53">
            <v>0</v>
          </cell>
          <cell r="AK53">
            <v>1262</v>
          </cell>
          <cell r="AL53">
            <v>1981</v>
          </cell>
          <cell r="AM53">
            <v>1514</v>
          </cell>
          <cell r="AN53">
            <v>1570</v>
          </cell>
          <cell r="AO53">
            <v>1200</v>
          </cell>
        </row>
        <row r="54">
          <cell r="B54" t="str">
            <v xml:space="preserve"> ขุขันธ์</v>
          </cell>
          <cell r="C54">
            <v>25</v>
          </cell>
          <cell r="D54">
            <v>25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AE54">
            <v>10</v>
          </cell>
          <cell r="AF54">
            <v>10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B55" t="str">
            <v xml:space="preserve"> ขุนหาญ</v>
          </cell>
          <cell r="C55">
            <v>1719</v>
          </cell>
          <cell r="D55">
            <v>1771</v>
          </cell>
          <cell r="E55">
            <v>1402</v>
          </cell>
          <cell r="F55">
            <v>1297</v>
          </cell>
          <cell r="G55">
            <v>9646</v>
          </cell>
          <cell r="H55">
            <v>568</v>
          </cell>
          <cell r="I55">
            <v>6880</v>
          </cell>
          <cell r="J55">
            <v>438</v>
          </cell>
          <cell r="K55">
            <v>1559</v>
          </cell>
          <cell r="L55">
            <v>2690</v>
          </cell>
          <cell r="M55">
            <v>2974</v>
          </cell>
          <cell r="N55">
            <v>2974</v>
          </cell>
          <cell r="O55">
            <v>2974</v>
          </cell>
          <cell r="P55">
            <v>3614</v>
          </cell>
          <cell r="Q55">
            <v>4809</v>
          </cell>
          <cell r="R55">
            <v>1008.581952</v>
          </cell>
          <cell r="S55">
            <v>8609</v>
          </cell>
          <cell r="T55">
            <v>40.32</v>
          </cell>
          <cell r="U55">
            <v>1194</v>
          </cell>
          <cell r="V55">
            <v>925</v>
          </cell>
          <cell r="W55">
            <v>0</v>
          </cell>
          <cell r="X55">
            <v>418</v>
          </cell>
          <cell r="Y55">
            <v>2532</v>
          </cell>
          <cell r="Z55">
            <v>2814</v>
          </cell>
          <cell r="AA55">
            <v>3436</v>
          </cell>
          <cell r="AB55">
            <v>2729</v>
          </cell>
          <cell r="AC55">
            <v>1357</v>
          </cell>
          <cell r="AD55">
            <v>970</v>
          </cell>
          <cell r="AE55">
            <v>2284</v>
          </cell>
          <cell r="AF55">
            <v>3458</v>
          </cell>
          <cell r="AG55">
            <v>1194</v>
          </cell>
          <cell r="AH55">
            <v>20</v>
          </cell>
          <cell r="AI55">
            <v>1500</v>
          </cell>
          <cell r="AJ55">
            <v>85</v>
          </cell>
          <cell r="AK55">
            <v>1565</v>
          </cell>
          <cell r="AL55">
            <v>2106</v>
          </cell>
          <cell r="AM55">
            <v>1643</v>
          </cell>
          <cell r="AN55">
            <v>1404</v>
          </cell>
          <cell r="AO55">
            <v>1050</v>
          </cell>
        </row>
        <row r="56">
          <cell r="B56" t="str">
            <v xml:space="preserve"> ไพรบึง</v>
          </cell>
          <cell r="C56">
            <v>4</v>
          </cell>
          <cell r="D56">
            <v>9</v>
          </cell>
          <cell r="E56">
            <v>4</v>
          </cell>
          <cell r="F56">
            <v>4</v>
          </cell>
          <cell r="G56">
            <v>11</v>
          </cell>
          <cell r="H56">
            <v>0</v>
          </cell>
          <cell r="I56">
            <v>2750</v>
          </cell>
          <cell r="J56">
            <v>0</v>
          </cell>
          <cell r="AE56">
            <v>4</v>
          </cell>
          <cell r="AF56">
            <v>4</v>
          </cell>
          <cell r="AG56">
            <v>0</v>
          </cell>
          <cell r="AH56">
            <v>0</v>
          </cell>
          <cell r="AI56">
            <v>4</v>
          </cell>
          <cell r="AJ56">
            <v>0</v>
          </cell>
          <cell r="AK56">
            <v>4</v>
          </cell>
          <cell r="AL56">
            <v>2</v>
          </cell>
          <cell r="AM56">
            <v>2</v>
          </cell>
          <cell r="AN56">
            <v>608</v>
          </cell>
          <cell r="AO56">
            <v>597</v>
          </cell>
        </row>
        <row r="57">
          <cell r="B57" t="str">
            <v xml:space="preserve"> ศรีรัตนะ</v>
          </cell>
          <cell r="C57">
            <v>30</v>
          </cell>
          <cell r="D57">
            <v>60</v>
          </cell>
          <cell r="E57">
            <v>28</v>
          </cell>
          <cell r="F57">
            <v>50</v>
          </cell>
          <cell r="G57">
            <v>226</v>
          </cell>
          <cell r="H57">
            <v>28</v>
          </cell>
          <cell r="I57">
            <v>8071</v>
          </cell>
          <cell r="J57">
            <v>560</v>
          </cell>
          <cell r="L57">
            <v>378</v>
          </cell>
          <cell r="P57">
            <v>962</v>
          </cell>
          <cell r="Q57">
            <v>1032</v>
          </cell>
          <cell r="R57">
            <v>391.60684800000001</v>
          </cell>
          <cell r="S57">
            <v>1672</v>
          </cell>
          <cell r="T57">
            <v>31.66</v>
          </cell>
          <cell r="U57">
            <v>79</v>
          </cell>
          <cell r="V57">
            <v>100</v>
          </cell>
          <cell r="W57">
            <v>9</v>
          </cell>
          <cell r="X57">
            <v>3</v>
          </cell>
          <cell r="Y57">
            <v>81</v>
          </cell>
          <cell r="Z57">
            <v>392</v>
          </cell>
          <cell r="AA57">
            <v>84</v>
          </cell>
          <cell r="AB57">
            <v>368</v>
          </cell>
          <cell r="AC57">
            <v>1037</v>
          </cell>
          <cell r="AD57">
            <v>939</v>
          </cell>
          <cell r="AE57">
            <v>366</v>
          </cell>
          <cell r="AF57">
            <v>436</v>
          </cell>
          <cell r="AG57">
            <v>79</v>
          </cell>
          <cell r="AH57">
            <v>9</v>
          </cell>
          <cell r="AI57">
            <v>96</v>
          </cell>
          <cell r="AJ57">
            <v>0</v>
          </cell>
          <cell r="AK57">
            <v>87</v>
          </cell>
          <cell r="AL57">
            <v>83</v>
          </cell>
          <cell r="AM57">
            <v>68</v>
          </cell>
          <cell r="AN57">
            <v>868</v>
          </cell>
          <cell r="AO57">
            <v>786</v>
          </cell>
        </row>
        <row r="58">
          <cell r="B58" t="str">
            <v xml:space="preserve"> ภูสิงห์</v>
          </cell>
          <cell r="C58">
            <v>8</v>
          </cell>
          <cell r="D58">
            <v>8</v>
          </cell>
          <cell r="E58">
            <v>4</v>
          </cell>
          <cell r="F58">
            <v>4</v>
          </cell>
          <cell r="G58">
            <v>1</v>
          </cell>
          <cell r="H58">
            <v>0</v>
          </cell>
          <cell r="I58">
            <v>250</v>
          </cell>
          <cell r="J58">
            <v>0</v>
          </cell>
          <cell r="K58">
            <v>19</v>
          </cell>
          <cell r="L58">
            <v>19</v>
          </cell>
          <cell r="M58">
            <v>13</v>
          </cell>
          <cell r="N58">
            <v>13</v>
          </cell>
          <cell r="O58">
            <v>13</v>
          </cell>
          <cell r="P58">
            <v>7</v>
          </cell>
          <cell r="Q58">
            <v>37</v>
          </cell>
          <cell r="R58">
            <v>37</v>
          </cell>
          <cell r="S58">
            <v>37</v>
          </cell>
          <cell r="U58">
            <v>30</v>
          </cell>
          <cell r="V58">
            <v>4</v>
          </cell>
          <cell r="W58">
            <v>0</v>
          </cell>
          <cell r="X58">
            <v>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36</v>
          </cell>
          <cell r="AF58">
            <v>66</v>
          </cell>
          <cell r="AG58">
            <v>30</v>
          </cell>
          <cell r="AH58">
            <v>0</v>
          </cell>
          <cell r="AI58">
            <v>33</v>
          </cell>
          <cell r="AJ58">
            <v>0</v>
          </cell>
          <cell r="AK58">
            <v>33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B59" t="str">
            <v>กาฬสินธุ์</v>
          </cell>
          <cell r="C59">
            <v>4</v>
          </cell>
          <cell r="D59">
            <v>38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AE59">
            <v>186</v>
          </cell>
          <cell r="AF59">
            <v>362</v>
          </cell>
          <cell r="AG59">
            <v>196</v>
          </cell>
          <cell r="AH59">
            <v>20</v>
          </cell>
          <cell r="AI59">
            <v>2</v>
          </cell>
          <cell r="AJ59">
            <v>2</v>
          </cell>
          <cell r="AK59">
            <v>4</v>
          </cell>
          <cell r="AL59">
            <v>1.8</v>
          </cell>
          <cell r="AM59">
            <v>2</v>
          </cell>
          <cell r="AN59">
            <v>900</v>
          </cell>
          <cell r="AO59">
            <v>500</v>
          </cell>
        </row>
        <row r="60">
          <cell r="B60" t="str">
            <v>เมืองกาฬสินธุ์</v>
          </cell>
          <cell r="AE60">
            <v>34</v>
          </cell>
          <cell r="AF60">
            <v>62</v>
          </cell>
          <cell r="AG60">
            <v>32</v>
          </cell>
          <cell r="AH60">
            <v>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B61" t="str">
            <v>กมลาไสย</v>
          </cell>
          <cell r="AE61">
            <v>0</v>
          </cell>
          <cell r="AF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B62" t="str">
            <v>กุฉินารายน์</v>
          </cell>
          <cell r="AE62">
            <v>6</v>
          </cell>
          <cell r="AF62">
            <v>17</v>
          </cell>
          <cell r="AG62">
            <v>12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B63" t="str">
            <v>ท่าคันโท</v>
          </cell>
          <cell r="AE63">
            <v>6</v>
          </cell>
          <cell r="AF63">
            <v>4</v>
          </cell>
          <cell r="AH63">
            <v>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B64" t="str">
            <v>ยางตลาด</v>
          </cell>
          <cell r="AE64">
            <v>0</v>
          </cell>
          <cell r="AF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B65" t="str">
            <v>สมเด็จ</v>
          </cell>
          <cell r="AE65">
            <v>0</v>
          </cell>
          <cell r="AF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B66" t="str">
            <v>สหัสขันธ์</v>
          </cell>
          <cell r="AE66">
            <v>17</v>
          </cell>
          <cell r="AF66">
            <v>28</v>
          </cell>
          <cell r="AG66">
            <v>12</v>
          </cell>
          <cell r="AH66">
            <v>1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B67" t="str">
            <v>เขาวง</v>
          </cell>
          <cell r="C67">
            <v>4</v>
          </cell>
          <cell r="D67">
            <v>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AE67">
            <v>0</v>
          </cell>
          <cell r="AF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B68" t="str">
            <v xml:space="preserve"> ห้วยเม็ก</v>
          </cell>
          <cell r="D68">
            <v>25</v>
          </cell>
          <cell r="F68">
            <v>0</v>
          </cell>
          <cell r="H68">
            <v>0</v>
          </cell>
          <cell r="J68">
            <v>0</v>
          </cell>
          <cell r="AE68">
            <v>6</v>
          </cell>
          <cell r="AF68">
            <v>9</v>
          </cell>
          <cell r="AG68">
            <v>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B69" t="str">
            <v>คำม่วง</v>
          </cell>
          <cell r="AE69">
            <v>22</v>
          </cell>
          <cell r="AF69">
            <v>39</v>
          </cell>
          <cell r="AG69">
            <v>18</v>
          </cell>
          <cell r="AH69">
            <v>1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B70" t="str">
            <v>ร่องคำ</v>
          </cell>
          <cell r="AE70">
            <v>0</v>
          </cell>
          <cell r="AF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B71" t="str">
            <v>หนองกุงศรี</v>
          </cell>
          <cell r="D71">
            <v>9</v>
          </cell>
          <cell r="F71">
            <v>0</v>
          </cell>
          <cell r="H71">
            <v>0</v>
          </cell>
          <cell r="J71">
            <v>0</v>
          </cell>
          <cell r="AE71">
            <v>28</v>
          </cell>
          <cell r="AF71">
            <v>55</v>
          </cell>
          <cell r="AG71">
            <v>33</v>
          </cell>
          <cell r="AH71">
            <v>6</v>
          </cell>
          <cell r="AI71">
            <v>0</v>
          </cell>
          <cell r="AJ71">
            <v>1</v>
          </cell>
          <cell r="AK71">
            <v>1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B72" t="str">
            <v>นามน</v>
          </cell>
          <cell r="AE72">
            <v>8</v>
          </cell>
          <cell r="AF72">
            <v>18</v>
          </cell>
          <cell r="AG72">
            <v>10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B73" t="str">
            <v>ห้วยผึ้ง</v>
          </cell>
          <cell r="AE73">
            <v>8</v>
          </cell>
          <cell r="AF73">
            <v>40</v>
          </cell>
          <cell r="AG73">
            <v>32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B74" t="str">
            <v xml:space="preserve"> สามชัย</v>
          </cell>
          <cell r="AE74">
            <v>34</v>
          </cell>
          <cell r="AF74">
            <v>61</v>
          </cell>
          <cell r="AG74">
            <v>28</v>
          </cell>
          <cell r="AH74">
            <v>1</v>
          </cell>
          <cell r="AI74">
            <v>2</v>
          </cell>
          <cell r="AJ74">
            <v>1</v>
          </cell>
          <cell r="AK74">
            <v>3</v>
          </cell>
          <cell r="AL74">
            <v>1.8</v>
          </cell>
          <cell r="AM74">
            <v>2</v>
          </cell>
          <cell r="AN74">
            <v>900</v>
          </cell>
          <cell r="AO74">
            <v>825</v>
          </cell>
        </row>
        <row r="75">
          <cell r="B75" t="str">
            <v xml:space="preserve"> นาคู</v>
          </cell>
          <cell r="AE75">
            <v>0</v>
          </cell>
          <cell r="AF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B76" t="str">
            <v xml:space="preserve"> ดอนจาน</v>
          </cell>
          <cell r="AE76">
            <v>17</v>
          </cell>
          <cell r="AF76">
            <v>29</v>
          </cell>
          <cell r="AG76">
            <v>16</v>
          </cell>
          <cell r="AH76">
            <v>4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B77" t="str">
            <v xml:space="preserve"> ฆ้องชัย</v>
          </cell>
          <cell r="AE77">
            <v>0</v>
          </cell>
          <cell r="AF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นครราชสีมา</v>
          </cell>
          <cell r="C78">
            <v>1611</v>
          </cell>
          <cell r="D78">
            <v>1609</v>
          </cell>
          <cell r="E78">
            <v>219</v>
          </cell>
          <cell r="F78">
            <v>219</v>
          </cell>
          <cell r="G78">
            <v>0</v>
          </cell>
          <cell r="H78">
            <v>1</v>
          </cell>
          <cell r="I78">
            <v>0</v>
          </cell>
          <cell r="J78">
            <v>5</v>
          </cell>
          <cell r="K78">
            <v>1162</v>
          </cell>
          <cell r="L78">
            <v>1853</v>
          </cell>
          <cell r="M78">
            <v>1783</v>
          </cell>
          <cell r="N78">
            <v>1783</v>
          </cell>
          <cell r="O78">
            <v>1783</v>
          </cell>
          <cell r="P78">
            <v>4762</v>
          </cell>
          <cell r="Q78">
            <v>4782</v>
          </cell>
          <cell r="R78">
            <v>1528.7288880000001</v>
          </cell>
          <cell r="S78">
            <v>8035</v>
          </cell>
          <cell r="T78">
            <v>34.71</v>
          </cell>
          <cell r="U78">
            <v>83</v>
          </cell>
          <cell r="V78">
            <v>355</v>
          </cell>
          <cell r="W78">
            <v>63</v>
          </cell>
          <cell r="X78">
            <v>99</v>
          </cell>
          <cell r="Y78">
            <v>130</v>
          </cell>
          <cell r="Z78">
            <v>214</v>
          </cell>
          <cell r="AA78">
            <v>35</v>
          </cell>
          <cell r="AB78">
            <v>38</v>
          </cell>
          <cell r="AC78">
            <v>269</v>
          </cell>
          <cell r="AD78">
            <v>178</v>
          </cell>
          <cell r="AE78">
            <v>1321</v>
          </cell>
          <cell r="AF78">
            <v>3604</v>
          </cell>
          <cell r="AG78">
            <v>2291</v>
          </cell>
          <cell r="AH78">
            <v>8</v>
          </cell>
          <cell r="AI78">
            <v>316</v>
          </cell>
          <cell r="AJ78">
            <v>282</v>
          </cell>
          <cell r="AK78">
            <v>590</v>
          </cell>
          <cell r="AL78">
            <v>124</v>
          </cell>
          <cell r="AM78">
            <v>238</v>
          </cell>
          <cell r="AN78">
            <v>392</v>
          </cell>
          <cell r="AO78">
            <v>403</v>
          </cell>
        </row>
        <row r="79">
          <cell r="B79" t="str">
            <v>เมืองนครราชสีมา</v>
          </cell>
          <cell r="K79">
            <v>3</v>
          </cell>
          <cell r="L79">
            <v>4</v>
          </cell>
          <cell r="AM79">
            <v>0</v>
          </cell>
        </row>
        <row r="80">
          <cell r="B80" t="str">
            <v xml:space="preserve"> ครบุรี</v>
          </cell>
          <cell r="C80">
            <v>135</v>
          </cell>
          <cell r="D80">
            <v>135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326</v>
          </cell>
          <cell r="L80">
            <v>625</v>
          </cell>
          <cell r="M80">
            <v>611</v>
          </cell>
          <cell r="N80">
            <v>611</v>
          </cell>
          <cell r="O80">
            <v>611</v>
          </cell>
          <cell r="P80">
            <v>1410</v>
          </cell>
          <cell r="Q80">
            <v>1410</v>
          </cell>
          <cell r="R80">
            <v>0</v>
          </cell>
          <cell r="S80">
            <v>3303</v>
          </cell>
          <cell r="T80">
            <v>68.510000000000005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364</v>
          </cell>
          <cell r="AF80">
            <v>1057</v>
          </cell>
          <cell r="AG80">
            <v>693</v>
          </cell>
          <cell r="AH80">
            <v>0</v>
          </cell>
          <cell r="AI80">
            <v>22</v>
          </cell>
          <cell r="AJ80">
            <v>155</v>
          </cell>
          <cell r="AK80">
            <v>177</v>
          </cell>
          <cell r="AL80">
            <v>12</v>
          </cell>
          <cell r="AM80">
            <v>85</v>
          </cell>
          <cell r="AN80">
            <v>523</v>
          </cell>
          <cell r="AO80">
            <v>480</v>
          </cell>
        </row>
        <row r="81">
          <cell r="B81" t="str">
            <v xml:space="preserve"> บ้านเหลือม</v>
          </cell>
          <cell r="C81">
            <v>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AJ81">
            <v>0</v>
          </cell>
          <cell r="AM81">
            <v>0</v>
          </cell>
        </row>
        <row r="82">
          <cell r="B82" t="str">
            <v xml:space="preserve"> ขามสะแกแสง</v>
          </cell>
          <cell r="C82">
            <v>4</v>
          </cell>
          <cell r="D82">
            <v>4</v>
          </cell>
          <cell r="E82">
            <v>2</v>
          </cell>
          <cell r="F82">
            <v>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AJ82">
            <v>0</v>
          </cell>
          <cell r="AM82">
            <v>0</v>
          </cell>
        </row>
        <row r="83">
          <cell r="B83" t="str">
            <v xml:space="preserve"> โชคชัย</v>
          </cell>
          <cell r="K83">
            <v>1</v>
          </cell>
          <cell r="L83">
            <v>1</v>
          </cell>
          <cell r="AJ83">
            <v>0</v>
          </cell>
          <cell r="AM83">
            <v>0</v>
          </cell>
        </row>
        <row r="84">
          <cell r="B84" t="str">
            <v xml:space="preserve"> ปักธงชัย</v>
          </cell>
          <cell r="C84">
            <v>5</v>
          </cell>
          <cell r="D84">
            <v>5</v>
          </cell>
          <cell r="E84">
            <v>5</v>
          </cell>
          <cell r="F84">
            <v>5</v>
          </cell>
          <cell r="G84">
            <v>0</v>
          </cell>
          <cell r="H84">
            <v>1</v>
          </cell>
          <cell r="I84">
            <v>0</v>
          </cell>
          <cell r="J84">
            <v>200</v>
          </cell>
          <cell r="AE84">
            <v>5</v>
          </cell>
          <cell r="AF84">
            <v>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B85" t="str">
            <v xml:space="preserve"> ปากช่อง</v>
          </cell>
          <cell r="C85">
            <v>626</v>
          </cell>
          <cell r="D85">
            <v>626</v>
          </cell>
          <cell r="E85">
            <v>172</v>
          </cell>
          <cell r="F85">
            <v>172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434</v>
          </cell>
          <cell r="L85">
            <v>485</v>
          </cell>
          <cell r="M85">
            <v>233</v>
          </cell>
          <cell r="N85">
            <v>233</v>
          </cell>
          <cell r="O85">
            <v>233</v>
          </cell>
          <cell r="P85">
            <v>615</v>
          </cell>
          <cell r="Q85">
            <v>609</v>
          </cell>
          <cell r="R85">
            <v>484.383984</v>
          </cell>
          <cell r="S85">
            <v>734</v>
          </cell>
          <cell r="T85">
            <v>10.44</v>
          </cell>
          <cell r="U85">
            <v>0</v>
          </cell>
          <cell r="V85">
            <v>37</v>
          </cell>
          <cell r="W85">
            <v>6</v>
          </cell>
          <cell r="X85">
            <v>0</v>
          </cell>
          <cell r="Y85">
            <v>118</v>
          </cell>
          <cell r="Z85">
            <v>115</v>
          </cell>
          <cell r="AA85">
            <v>22</v>
          </cell>
          <cell r="AB85">
            <v>13</v>
          </cell>
          <cell r="AC85">
            <v>186</v>
          </cell>
          <cell r="AD85">
            <v>113</v>
          </cell>
          <cell r="AE85">
            <v>467</v>
          </cell>
          <cell r="AF85">
            <v>609</v>
          </cell>
          <cell r="AG85">
            <v>148</v>
          </cell>
          <cell r="AH85">
            <v>6</v>
          </cell>
          <cell r="AI85">
            <v>244</v>
          </cell>
          <cell r="AJ85">
            <v>69</v>
          </cell>
          <cell r="AK85">
            <v>307</v>
          </cell>
          <cell r="AL85">
            <v>103</v>
          </cell>
          <cell r="AM85">
            <v>123</v>
          </cell>
          <cell r="AN85">
            <v>424</v>
          </cell>
          <cell r="AO85">
            <v>401</v>
          </cell>
        </row>
        <row r="86">
          <cell r="B86" t="str">
            <v xml:space="preserve"> สีคิ้ว</v>
          </cell>
          <cell r="K86">
            <v>5</v>
          </cell>
          <cell r="L86">
            <v>59</v>
          </cell>
          <cell r="AF86">
            <v>59</v>
          </cell>
          <cell r="AG86">
            <v>59</v>
          </cell>
          <cell r="AJ86">
            <v>0</v>
          </cell>
          <cell r="AK86">
            <v>0</v>
          </cell>
          <cell r="AM86">
            <v>0</v>
          </cell>
          <cell r="AO86">
            <v>0</v>
          </cell>
        </row>
        <row r="87">
          <cell r="B87" t="str">
            <v xml:space="preserve"> เสิงสาง</v>
          </cell>
          <cell r="C87">
            <v>789</v>
          </cell>
          <cell r="D87">
            <v>789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127</v>
          </cell>
          <cell r="L87">
            <v>214</v>
          </cell>
          <cell r="M87">
            <v>310</v>
          </cell>
          <cell r="N87">
            <v>310</v>
          </cell>
          <cell r="O87">
            <v>310</v>
          </cell>
          <cell r="P87">
            <v>813</v>
          </cell>
          <cell r="Q87">
            <v>756</v>
          </cell>
          <cell r="R87">
            <v>200.78452800000002</v>
          </cell>
          <cell r="S87">
            <v>1311</v>
          </cell>
          <cell r="T87">
            <v>37.47</v>
          </cell>
          <cell r="U87">
            <v>0</v>
          </cell>
          <cell r="V87">
            <v>19</v>
          </cell>
          <cell r="W87">
            <v>57</v>
          </cell>
          <cell r="X87">
            <v>22</v>
          </cell>
          <cell r="Y87">
            <v>7</v>
          </cell>
          <cell r="Z87">
            <v>80</v>
          </cell>
          <cell r="AA87">
            <v>12</v>
          </cell>
          <cell r="AB87">
            <v>21</v>
          </cell>
          <cell r="AC87">
            <v>1714</v>
          </cell>
          <cell r="AD87">
            <v>263</v>
          </cell>
          <cell r="AE87">
            <v>256</v>
          </cell>
          <cell r="AF87">
            <v>789</v>
          </cell>
          <cell r="AG87">
            <v>535</v>
          </cell>
          <cell r="AH87">
            <v>2</v>
          </cell>
          <cell r="AI87">
            <v>34</v>
          </cell>
          <cell r="AJ87">
            <v>18</v>
          </cell>
          <cell r="AK87">
            <v>50</v>
          </cell>
          <cell r="AL87">
            <v>6</v>
          </cell>
          <cell r="AM87">
            <v>18</v>
          </cell>
          <cell r="AN87">
            <v>171</v>
          </cell>
          <cell r="AO87">
            <v>350</v>
          </cell>
        </row>
        <row r="88">
          <cell r="B88" t="str">
            <v xml:space="preserve"> หนองบุญมาก</v>
          </cell>
          <cell r="C88">
            <v>40</v>
          </cell>
          <cell r="D88">
            <v>40</v>
          </cell>
          <cell r="E88">
            <v>40</v>
          </cell>
          <cell r="F88">
            <v>40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93</v>
          </cell>
          <cell r="L88">
            <v>118</v>
          </cell>
          <cell r="AE88">
            <v>56</v>
          </cell>
          <cell r="AF88">
            <v>118</v>
          </cell>
          <cell r="AG88">
            <v>62</v>
          </cell>
          <cell r="AI88">
            <v>6</v>
          </cell>
          <cell r="AJ88">
            <v>11</v>
          </cell>
          <cell r="AK88">
            <v>17</v>
          </cell>
          <cell r="AL88">
            <v>1</v>
          </cell>
          <cell r="AM88">
            <v>4</v>
          </cell>
          <cell r="AN88">
            <v>248</v>
          </cell>
          <cell r="AO88">
            <v>228</v>
          </cell>
        </row>
        <row r="89">
          <cell r="B89" t="str">
            <v xml:space="preserve"> วังน้ำเขียว</v>
          </cell>
          <cell r="C89">
            <v>10</v>
          </cell>
          <cell r="D89">
            <v>10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173</v>
          </cell>
          <cell r="L89">
            <v>347</v>
          </cell>
          <cell r="M89">
            <v>629</v>
          </cell>
          <cell r="N89">
            <v>629</v>
          </cell>
          <cell r="O89">
            <v>629</v>
          </cell>
          <cell r="P89">
            <v>1924</v>
          </cell>
          <cell r="Q89">
            <v>2007</v>
          </cell>
          <cell r="R89">
            <v>0</v>
          </cell>
          <cell r="S89">
            <v>4503</v>
          </cell>
          <cell r="T89">
            <v>63.44</v>
          </cell>
          <cell r="U89">
            <v>83</v>
          </cell>
          <cell r="V89">
            <v>299</v>
          </cell>
          <cell r="W89">
            <v>0</v>
          </cell>
          <cell r="X89">
            <v>77</v>
          </cell>
          <cell r="Y89">
            <v>5</v>
          </cell>
          <cell r="Z89">
            <v>19</v>
          </cell>
          <cell r="AA89">
            <v>1</v>
          </cell>
          <cell r="AB89">
            <v>4</v>
          </cell>
          <cell r="AC89">
            <v>200</v>
          </cell>
          <cell r="AD89">
            <v>211</v>
          </cell>
          <cell r="AE89">
            <v>173</v>
          </cell>
          <cell r="AF89">
            <v>967</v>
          </cell>
          <cell r="AG89">
            <v>794</v>
          </cell>
          <cell r="AH89">
            <v>0</v>
          </cell>
          <cell r="AI89">
            <v>10</v>
          </cell>
          <cell r="AJ89">
            <v>29</v>
          </cell>
          <cell r="AK89">
            <v>39</v>
          </cell>
          <cell r="AL89">
            <v>2</v>
          </cell>
          <cell r="AM89">
            <v>8</v>
          </cell>
          <cell r="AN89">
            <v>221</v>
          </cell>
          <cell r="AO89">
            <v>211</v>
          </cell>
        </row>
        <row r="90">
          <cell r="B90" t="str">
            <v>นนทบุรี</v>
          </cell>
          <cell r="C90">
            <v>3068</v>
          </cell>
          <cell r="D90">
            <v>2878</v>
          </cell>
          <cell r="E90">
            <v>344</v>
          </cell>
          <cell r="F90">
            <v>165</v>
          </cell>
          <cell r="G90">
            <v>1</v>
          </cell>
          <cell r="H90">
            <v>5</v>
          </cell>
          <cell r="I90">
            <v>3</v>
          </cell>
          <cell r="J90">
            <v>30</v>
          </cell>
          <cell r="K90">
            <v>1697</v>
          </cell>
          <cell r="L90">
            <v>1963</v>
          </cell>
          <cell r="M90">
            <v>1318</v>
          </cell>
          <cell r="N90">
            <v>1318</v>
          </cell>
          <cell r="O90">
            <v>1318</v>
          </cell>
          <cell r="P90">
            <v>2864</v>
          </cell>
          <cell r="Q90">
            <v>2938</v>
          </cell>
          <cell r="R90">
            <v>760.71871199999941</v>
          </cell>
          <cell r="S90">
            <v>5115</v>
          </cell>
          <cell r="T90">
            <v>37.81</v>
          </cell>
          <cell r="U90">
            <v>114</v>
          </cell>
          <cell r="V90">
            <v>331</v>
          </cell>
          <cell r="W90">
            <v>40</v>
          </cell>
          <cell r="X90">
            <v>93</v>
          </cell>
          <cell r="Y90">
            <v>13</v>
          </cell>
          <cell r="Z90">
            <v>16</v>
          </cell>
          <cell r="AA90">
            <v>1</v>
          </cell>
          <cell r="AB90">
            <v>1</v>
          </cell>
          <cell r="AC90">
            <v>77</v>
          </cell>
          <cell r="AD90">
            <v>63</v>
          </cell>
          <cell r="AE90">
            <v>3954</v>
          </cell>
          <cell r="AF90">
            <v>2959</v>
          </cell>
          <cell r="AG90">
            <v>114</v>
          </cell>
          <cell r="AH90">
            <v>1109</v>
          </cell>
          <cell r="AI90">
            <v>57</v>
          </cell>
          <cell r="AJ90">
            <v>73</v>
          </cell>
          <cell r="AK90">
            <v>130</v>
          </cell>
          <cell r="AL90">
            <v>1.6600000000000001</v>
          </cell>
          <cell r="AM90">
            <v>5.19</v>
          </cell>
          <cell r="AN90">
            <v>29</v>
          </cell>
          <cell r="AO90">
            <v>40</v>
          </cell>
        </row>
        <row r="91">
          <cell r="B91" t="str">
            <v xml:space="preserve"> เมืองนนทบุรี</v>
          </cell>
          <cell r="C91">
            <v>1632</v>
          </cell>
          <cell r="D91">
            <v>1404</v>
          </cell>
          <cell r="E91">
            <v>305</v>
          </cell>
          <cell r="F91">
            <v>88</v>
          </cell>
          <cell r="G91">
            <v>1</v>
          </cell>
          <cell r="H91">
            <v>4</v>
          </cell>
          <cell r="I91">
            <v>3</v>
          </cell>
          <cell r="J91">
            <v>45</v>
          </cell>
          <cell r="K91">
            <v>431</v>
          </cell>
          <cell r="L91">
            <v>599</v>
          </cell>
          <cell r="M91">
            <v>881</v>
          </cell>
          <cell r="N91">
            <v>881</v>
          </cell>
          <cell r="O91">
            <v>881</v>
          </cell>
          <cell r="P91">
            <v>1855</v>
          </cell>
          <cell r="Q91">
            <v>1858</v>
          </cell>
          <cell r="R91">
            <v>0</v>
          </cell>
          <cell r="S91">
            <v>3964</v>
          </cell>
          <cell r="T91">
            <v>57.82</v>
          </cell>
          <cell r="U91">
            <v>26</v>
          </cell>
          <cell r="V91">
            <v>112</v>
          </cell>
          <cell r="W91">
            <v>23</v>
          </cell>
          <cell r="X91">
            <v>38</v>
          </cell>
          <cell r="Y91">
            <v>13</v>
          </cell>
          <cell r="Z91">
            <v>16</v>
          </cell>
          <cell r="AA91">
            <v>1</v>
          </cell>
          <cell r="AB91">
            <v>1</v>
          </cell>
          <cell r="AC91">
            <v>77</v>
          </cell>
          <cell r="AD91">
            <v>63</v>
          </cell>
          <cell r="AE91">
            <v>2128</v>
          </cell>
          <cell r="AF91">
            <v>1404</v>
          </cell>
          <cell r="AG91">
            <v>26</v>
          </cell>
          <cell r="AH91">
            <v>750</v>
          </cell>
          <cell r="AI91">
            <v>26</v>
          </cell>
          <cell r="AJ91">
            <v>33</v>
          </cell>
          <cell r="AK91">
            <v>59</v>
          </cell>
          <cell r="AL91">
            <v>1.3</v>
          </cell>
          <cell r="AM91">
            <v>3.48</v>
          </cell>
          <cell r="AN91">
            <v>50</v>
          </cell>
          <cell r="AO91">
            <v>59</v>
          </cell>
        </row>
        <row r="92">
          <cell r="B92" t="str">
            <v xml:space="preserve"> ไทรน้อย</v>
          </cell>
          <cell r="C92">
            <v>38</v>
          </cell>
          <cell r="D92">
            <v>38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57</v>
          </cell>
          <cell r="L92">
            <v>106</v>
          </cell>
          <cell r="P92">
            <v>112</v>
          </cell>
          <cell r="Q92">
            <v>135</v>
          </cell>
          <cell r="R92">
            <v>25.402680000000004</v>
          </cell>
          <cell r="S92">
            <v>245</v>
          </cell>
          <cell r="T92">
            <v>41.42</v>
          </cell>
          <cell r="U92">
            <v>27</v>
          </cell>
          <cell r="V92">
            <v>47</v>
          </cell>
          <cell r="W92">
            <v>4</v>
          </cell>
          <cell r="X92">
            <v>11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54</v>
          </cell>
          <cell r="AF92">
            <v>56</v>
          </cell>
          <cell r="AG92">
            <v>27</v>
          </cell>
          <cell r="AH92">
            <v>25</v>
          </cell>
          <cell r="AI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</row>
        <row r="93">
          <cell r="B93" t="str">
            <v xml:space="preserve"> บางกรวย</v>
          </cell>
          <cell r="C93">
            <v>248</v>
          </cell>
          <cell r="D93">
            <v>248</v>
          </cell>
          <cell r="E93">
            <v>3</v>
          </cell>
          <cell r="F93">
            <v>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256</v>
          </cell>
          <cell r="L93">
            <v>257</v>
          </cell>
          <cell r="M93">
            <v>111</v>
          </cell>
          <cell r="N93">
            <v>111</v>
          </cell>
          <cell r="O93">
            <v>111</v>
          </cell>
          <cell r="P93">
            <v>168</v>
          </cell>
          <cell r="Q93">
            <v>185</v>
          </cell>
          <cell r="R93">
            <v>25.310960000000023</v>
          </cell>
          <cell r="S93">
            <v>345</v>
          </cell>
          <cell r="T93">
            <v>44.04</v>
          </cell>
          <cell r="U93">
            <v>17</v>
          </cell>
          <cell r="V93">
            <v>85</v>
          </cell>
          <cell r="W93">
            <v>0</v>
          </cell>
          <cell r="X93">
            <v>15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440</v>
          </cell>
          <cell r="AF93">
            <v>428</v>
          </cell>
          <cell r="AG93">
            <v>17</v>
          </cell>
          <cell r="AH93">
            <v>29</v>
          </cell>
          <cell r="AI93">
            <v>10</v>
          </cell>
          <cell r="AJ93">
            <v>36</v>
          </cell>
          <cell r="AK93">
            <v>46</v>
          </cell>
          <cell r="AL93">
            <v>0.1</v>
          </cell>
          <cell r="AM93">
            <v>0.14000000000000001</v>
          </cell>
          <cell r="AN93">
            <v>10</v>
          </cell>
          <cell r="AO93">
            <v>3</v>
          </cell>
        </row>
        <row r="94">
          <cell r="B94" t="str">
            <v xml:space="preserve"> บางบัวทอง</v>
          </cell>
          <cell r="C94">
            <v>41</v>
          </cell>
          <cell r="D94">
            <v>41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77</v>
          </cell>
          <cell r="L94">
            <v>81</v>
          </cell>
          <cell r="P94">
            <v>5</v>
          </cell>
          <cell r="Q94">
            <v>6</v>
          </cell>
          <cell r="R94">
            <v>6</v>
          </cell>
          <cell r="S94">
            <v>6</v>
          </cell>
          <cell r="U94">
            <v>1</v>
          </cell>
          <cell r="V94">
            <v>2</v>
          </cell>
          <cell r="W94">
            <v>0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72</v>
          </cell>
          <cell r="AF94">
            <v>73</v>
          </cell>
          <cell r="AG94">
            <v>1</v>
          </cell>
          <cell r="AH94">
            <v>0</v>
          </cell>
          <cell r="AI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B95" t="str">
            <v xml:space="preserve"> บางใหญ่</v>
          </cell>
          <cell r="C95">
            <v>313</v>
          </cell>
          <cell r="D95">
            <v>301</v>
          </cell>
          <cell r="E95">
            <v>23</v>
          </cell>
          <cell r="F95">
            <v>11</v>
          </cell>
          <cell r="G95">
            <v>0</v>
          </cell>
          <cell r="H95">
            <v>1</v>
          </cell>
          <cell r="I95">
            <v>0</v>
          </cell>
          <cell r="J95">
            <v>91</v>
          </cell>
          <cell r="K95">
            <v>230</v>
          </cell>
          <cell r="L95">
            <v>272</v>
          </cell>
          <cell r="M95">
            <v>128</v>
          </cell>
          <cell r="N95">
            <v>128</v>
          </cell>
          <cell r="O95">
            <v>128</v>
          </cell>
          <cell r="P95">
            <v>116</v>
          </cell>
          <cell r="Q95">
            <v>144</v>
          </cell>
          <cell r="R95">
            <v>91.418688000000003</v>
          </cell>
          <cell r="S95">
            <v>197</v>
          </cell>
          <cell r="T95">
            <v>18.63</v>
          </cell>
          <cell r="U95">
            <v>39</v>
          </cell>
          <cell r="V95">
            <v>43</v>
          </cell>
          <cell r="W95">
            <v>11</v>
          </cell>
          <cell r="X95">
            <v>8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349</v>
          </cell>
          <cell r="AF95">
            <v>382</v>
          </cell>
          <cell r="AG95">
            <v>39</v>
          </cell>
          <cell r="AH95">
            <v>6</v>
          </cell>
          <cell r="AI95">
            <v>6</v>
          </cell>
          <cell r="AJ95">
            <v>2</v>
          </cell>
          <cell r="AK95">
            <v>8</v>
          </cell>
          <cell r="AL95">
            <v>0.08</v>
          </cell>
          <cell r="AM95">
            <v>0.77</v>
          </cell>
          <cell r="AN95">
            <v>13</v>
          </cell>
          <cell r="AO95">
            <v>96</v>
          </cell>
        </row>
        <row r="96">
          <cell r="B96" t="str">
            <v xml:space="preserve"> ปากเกร็ด</v>
          </cell>
          <cell r="C96">
            <v>796</v>
          </cell>
          <cell r="D96">
            <v>846</v>
          </cell>
          <cell r="E96">
            <v>13</v>
          </cell>
          <cell r="F96">
            <v>63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646</v>
          </cell>
          <cell r="L96">
            <v>648</v>
          </cell>
          <cell r="M96">
            <v>198</v>
          </cell>
          <cell r="N96">
            <v>198</v>
          </cell>
          <cell r="O96">
            <v>198</v>
          </cell>
          <cell r="P96">
            <v>608</v>
          </cell>
          <cell r="Q96">
            <v>610</v>
          </cell>
          <cell r="R96">
            <v>95.413760000000025</v>
          </cell>
          <cell r="S96">
            <v>1125</v>
          </cell>
          <cell r="T96">
            <v>43.04</v>
          </cell>
          <cell r="U96">
            <v>4</v>
          </cell>
          <cell r="V96">
            <v>42</v>
          </cell>
          <cell r="W96">
            <v>2</v>
          </cell>
          <cell r="X96">
            <v>20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911</v>
          </cell>
          <cell r="AF96">
            <v>616</v>
          </cell>
          <cell r="AG96">
            <v>4</v>
          </cell>
          <cell r="AH96">
            <v>299</v>
          </cell>
          <cell r="AI96">
            <v>15</v>
          </cell>
          <cell r="AJ96">
            <v>2</v>
          </cell>
          <cell r="AK96">
            <v>17</v>
          </cell>
          <cell r="AL96">
            <v>0.18</v>
          </cell>
          <cell r="AM96">
            <v>0.8</v>
          </cell>
          <cell r="AN96">
            <v>12</v>
          </cell>
          <cell r="AO96">
            <v>47</v>
          </cell>
        </row>
        <row r="97">
          <cell r="B97" t="str">
            <v>นครนายก</v>
          </cell>
          <cell r="C97">
            <v>657</v>
          </cell>
          <cell r="D97">
            <v>662</v>
          </cell>
          <cell r="E97">
            <v>532</v>
          </cell>
          <cell r="F97">
            <v>522</v>
          </cell>
          <cell r="G97">
            <v>693</v>
          </cell>
          <cell r="H97">
            <v>711</v>
          </cell>
          <cell r="I97">
            <v>1303</v>
          </cell>
          <cell r="J97">
            <v>1362</v>
          </cell>
          <cell r="K97">
            <v>767</v>
          </cell>
          <cell r="L97">
            <v>841</v>
          </cell>
          <cell r="M97">
            <v>1248</v>
          </cell>
          <cell r="N97">
            <v>1248</v>
          </cell>
          <cell r="O97">
            <v>1248</v>
          </cell>
          <cell r="P97">
            <v>1294</v>
          </cell>
          <cell r="Q97">
            <v>1465</v>
          </cell>
          <cell r="R97">
            <v>1007.29884</v>
          </cell>
          <cell r="S97">
            <v>1923</v>
          </cell>
          <cell r="T97">
            <v>15.94</v>
          </cell>
          <cell r="U97">
            <v>176</v>
          </cell>
          <cell r="V97">
            <v>52</v>
          </cell>
          <cell r="W97">
            <v>5</v>
          </cell>
          <cell r="X97">
            <v>0</v>
          </cell>
          <cell r="Y97">
            <v>390</v>
          </cell>
          <cell r="Z97">
            <v>399</v>
          </cell>
          <cell r="AA97">
            <v>133</v>
          </cell>
          <cell r="AB97">
            <v>168</v>
          </cell>
          <cell r="AC97">
            <v>341</v>
          </cell>
          <cell r="AD97">
            <v>421</v>
          </cell>
          <cell r="AE97">
            <v>847</v>
          </cell>
          <cell r="AF97">
            <v>1088</v>
          </cell>
          <cell r="AG97">
            <v>246</v>
          </cell>
          <cell r="AH97">
            <v>5</v>
          </cell>
          <cell r="AI97">
            <v>347</v>
          </cell>
          <cell r="AJ97">
            <v>107</v>
          </cell>
          <cell r="AK97">
            <v>449</v>
          </cell>
          <cell r="AL97">
            <v>334</v>
          </cell>
          <cell r="AM97">
            <v>455</v>
          </cell>
          <cell r="AN97">
            <v>963</v>
          </cell>
          <cell r="AO97">
            <v>1013</v>
          </cell>
        </row>
        <row r="98">
          <cell r="B98" t="str">
            <v xml:space="preserve"> เมืองนครนายก</v>
          </cell>
          <cell r="C98">
            <v>425</v>
          </cell>
          <cell r="D98">
            <v>430</v>
          </cell>
          <cell r="E98">
            <v>340</v>
          </cell>
          <cell r="F98">
            <v>330</v>
          </cell>
          <cell r="G98">
            <v>693</v>
          </cell>
          <cell r="H98">
            <v>678</v>
          </cell>
          <cell r="I98">
            <v>2038</v>
          </cell>
          <cell r="J98">
            <v>2055</v>
          </cell>
          <cell r="K98">
            <v>100</v>
          </cell>
          <cell r="L98">
            <v>135</v>
          </cell>
          <cell r="M98">
            <v>67</v>
          </cell>
          <cell r="N98">
            <v>67</v>
          </cell>
          <cell r="O98">
            <v>67</v>
          </cell>
          <cell r="P98">
            <v>152</v>
          </cell>
          <cell r="Q98">
            <v>168</v>
          </cell>
          <cell r="R98">
            <v>66.45004800000001</v>
          </cell>
          <cell r="S98">
            <v>270</v>
          </cell>
          <cell r="T98">
            <v>30.84</v>
          </cell>
          <cell r="U98">
            <v>21</v>
          </cell>
          <cell r="V98">
            <v>21</v>
          </cell>
          <cell r="W98">
            <v>5</v>
          </cell>
          <cell r="X98">
            <v>0</v>
          </cell>
          <cell r="Y98">
            <v>49</v>
          </cell>
          <cell r="Z98">
            <v>57</v>
          </cell>
          <cell r="AA98">
            <v>28</v>
          </cell>
          <cell r="AB98">
            <v>28</v>
          </cell>
          <cell r="AC98">
            <v>571</v>
          </cell>
          <cell r="AD98">
            <v>491</v>
          </cell>
          <cell r="AE98">
            <v>224</v>
          </cell>
          <cell r="AF98">
            <v>240</v>
          </cell>
          <cell r="AG98">
            <v>21</v>
          </cell>
          <cell r="AH98">
            <v>5</v>
          </cell>
          <cell r="AI98">
            <v>78</v>
          </cell>
          <cell r="AJ98">
            <v>19</v>
          </cell>
          <cell r="AK98">
            <v>92</v>
          </cell>
          <cell r="AL98">
            <v>61</v>
          </cell>
          <cell r="AM98">
            <v>83</v>
          </cell>
          <cell r="AN98">
            <v>787</v>
          </cell>
          <cell r="AO98">
            <v>906</v>
          </cell>
        </row>
        <row r="99">
          <cell r="B99" t="str">
            <v xml:space="preserve"> บ้านนา</v>
          </cell>
          <cell r="C99">
            <v>160</v>
          </cell>
          <cell r="D99">
            <v>160</v>
          </cell>
          <cell r="E99">
            <v>145</v>
          </cell>
          <cell r="F99">
            <v>145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572</v>
          </cell>
          <cell r="L99">
            <v>531</v>
          </cell>
          <cell r="M99">
            <v>851</v>
          </cell>
          <cell r="N99">
            <v>851</v>
          </cell>
          <cell r="O99">
            <v>851</v>
          </cell>
          <cell r="P99">
            <v>970</v>
          </cell>
          <cell r="Q99">
            <v>1100</v>
          </cell>
          <cell r="R99">
            <v>693.59400000000005</v>
          </cell>
          <cell r="S99">
            <v>1506</v>
          </cell>
          <cell r="T99">
            <v>18.850000000000001</v>
          </cell>
          <cell r="U99">
            <v>130</v>
          </cell>
          <cell r="V99">
            <v>31</v>
          </cell>
          <cell r="W99">
            <v>0</v>
          </cell>
          <cell r="X99">
            <v>0</v>
          </cell>
          <cell r="Y99">
            <v>309</v>
          </cell>
          <cell r="Z99">
            <v>310</v>
          </cell>
          <cell r="AA99">
            <v>90</v>
          </cell>
          <cell r="AB99">
            <v>131</v>
          </cell>
          <cell r="AC99">
            <v>291</v>
          </cell>
          <cell r="AD99">
            <v>423</v>
          </cell>
          <cell r="AE99">
            <v>510</v>
          </cell>
          <cell r="AF99">
            <v>675</v>
          </cell>
          <cell r="AG99">
            <v>165</v>
          </cell>
          <cell r="AH99">
            <v>0</v>
          </cell>
          <cell r="AI99">
            <v>210</v>
          </cell>
          <cell r="AJ99">
            <v>72</v>
          </cell>
          <cell r="AK99">
            <v>282</v>
          </cell>
          <cell r="AL99">
            <v>191</v>
          </cell>
          <cell r="AM99">
            <v>307</v>
          </cell>
          <cell r="AN99">
            <v>910</v>
          </cell>
          <cell r="AO99">
            <v>1088</v>
          </cell>
        </row>
        <row r="100">
          <cell r="B100" t="str">
            <v xml:space="preserve"> ปากพลี</v>
          </cell>
          <cell r="C100">
            <v>72</v>
          </cell>
          <cell r="D100">
            <v>72</v>
          </cell>
          <cell r="E100">
            <v>47</v>
          </cell>
          <cell r="F100">
            <v>47</v>
          </cell>
          <cell r="G100">
            <v>0</v>
          </cell>
          <cell r="H100">
            <v>33</v>
          </cell>
          <cell r="I100">
            <v>0</v>
          </cell>
          <cell r="J100">
            <v>702</v>
          </cell>
          <cell r="K100">
            <v>95</v>
          </cell>
          <cell r="L100">
            <v>175</v>
          </cell>
          <cell r="M100">
            <v>330</v>
          </cell>
          <cell r="N100">
            <v>330</v>
          </cell>
          <cell r="O100">
            <v>330</v>
          </cell>
          <cell r="P100">
            <v>172</v>
          </cell>
          <cell r="Q100">
            <v>197</v>
          </cell>
          <cell r="R100">
            <v>13.477163999999988</v>
          </cell>
          <cell r="S100">
            <v>381</v>
          </cell>
          <cell r="T100">
            <v>47.53</v>
          </cell>
          <cell r="U100">
            <v>25</v>
          </cell>
          <cell r="V100">
            <v>0</v>
          </cell>
          <cell r="W100">
            <v>0</v>
          </cell>
          <cell r="X100">
            <v>0</v>
          </cell>
          <cell r="Y100">
            <v>32</v>
          </cell>
          <cell r="Z100">
            <v>32</v>
          </cell>
          <cell r="AA100">
            <v>15</v>
          </cell>
          <cell r="AB100">
            <v>9</v>
          </cell>
          <cell r="AC100">
            <v>469</v>
          </cell>
          <cell r="AD100">
            <v>281</v>
          </cell>
          <cell r="AE100">
            <v>113</v>
          </cell>
          <cell r="AF100">
            <v>173</v>
          </cell>
          <cell r="AG100">
            <v>60</v>
          </cell>
          <cell r="AH100">
            <v>0</v>
          </cell>
          <cell r="AI100">
            <v>59</v>
          </cell>
          <cell r="AJ100">
            <v>16</v>
          </cell>
          <cell r="AK100">
            <v>75</v>
          </cell>
          <cell r="AL100">
            <v>82</v>
          </cell>
          <cell r="AM100">
            <v>65</v>
          </cell>
          <cell r="AN100">
            <v>1386</v>
          </cell>
          <cell r="AO100">
            <v>868</v>
          </cell>
        </row>
        <row r="101">
          <cell r="B101" t="str">
            <v>ปราจีนบุรี</v>
          </cell>
          <cell r="C101">
            <v>3361</v>
          </cell>
          <cell r="D101">
            <v>3369</v>
          </cell>
          <cell r="E101">
            <v>2370</v>
          </cell>
          <cell r="F101">
            <v>2370</v>
          </cell>
          <cell r="G101">
            <v>821</v>
          </cell>
          <cell r="H101">
            <v>1591</v>
          </cell>
          <cell r="I101">
            <v>346</v>
          </cell>
          <cell r="J101">
            <v>671</v>
          </cell>
          <cell r="K101">
            <v>2454</v>
          </cell>
          <cell r="L101">
            <v>2417</v>
          </cell>
          <cell r="M101">
            <v>2991</v>
          </cell>
          <cell r="N101">
            <v>2991</v>
          </cell>
          <cell r="O101">
            <v>2991</v>
          </cell>
          <cell r="P101">
            <v>3217</v>
          </cell>
          <cell r="Q101">
            <v>3336</v>
          </cell>
          <cell r="R101">
            <v>1439.8175999999999</v>
          </cell>
          <cell r="S101">
            <v>5232</v>
          </cell>
          <cell r="T101">
            <v>29</v>
          </cell>
          <cell r="U101">
            <v>138</v>
          </cell>
          <cell r="V101">
            <v>477</v>
          </cell>
          <cell r="W101">
            <v>19</v>
          </cell>
          <cell r="X101">
            <v>0</v>
          </cell>
          <cell r="Y101">
            <v>965</v>
          </cell>
          <cell r="Z101">
            <v>1055</v>
          </cell>
          <cell r="AA101">
            <v>1018</v>
          </cell>
          <cell r="AB101">
            <v>946</v>
          </cell>
          <cell r="AC101">
            <v>1055</v>
          </cell>
          <cell r="AD101">
            <v>897</v>
          </cell>
          <cell r="AE101">
            <v>2502</v>
          </cell>
          <cell r="AF101">
            <v>2688</v>
          </cell>
          <cell r="AG101">
            <v>195</v>
          </cell>
          <cell r="AH101">
            <v>9</v>
          </cell>
          <cell r="AI101">
            <v>1243</v>
          </cell>
          <cell r="AJ101">
            <v>335</v>
          </cell>
          <cell r="AK101">
            <v>1569</v>
          </cell>
          <cell r="AL101">
            <v>1047</v>
          </cell>
          <cell r="AM101">
            <v>1623</v>
          </cell>
          <cell r="AN101">
            <v>842</v>
          </cell>
          <cell r="AO101">
            <v>1034</v>
          </cell>
        </row>
        <row r="102">
          <cell r="B102" t="str">
            <v xml:space="preserve"> เมืองปราจีนบุรี</v>
          </cell>
          <cell r="C102">
            <v>2857</v>
          </cell>
          <cell r="D102">
            <v>2857</v>
          </cell>
          <cell r="E102">
            <v>2162</v>
          </cell>
          <cell r="F102">
            <v>2162</v>
          </cell>
          <cell r="G102">
            <v>639</v>
          </cell>
          <cell r="H102">
            <v>1255</v>
          </cell>
          <cell r="I102">
            <v>296</v>
          </cell>
          <cell r="J102">
            <v>580</v>
          </cell>
          <cell r="K102">
            <v>1536</v>
          </cell>
          <cell r="L102">
            <v>1870</v>
          </cell>
          <cell r="M102">
            <v>2105</v>
          </cell>
          <cell r="N102">
            <v>2105</v>
          </cell>
          <cell r="O102">
            <v>2105</v>
          </cell>
          <cell r="P102">
            <v>2491</v>
          </cell>
          <cell r="Q102">
            <v>2611</v>
          </cell>
          <cell r="R102">
            <v>262.55171599999994</v>
          </cell>
          <cell r="S102">
            <v>4959</v>
          </cell>
          <cell r="T102">
            <v>45.89</v>
          </cell>
          <cell r="U102">
            <v>120</v>
          </cell>
          <cell r="V102">
            <v>423</v>
          </cell>
          <cell r="W102">
            <v>0</v>
          </cell>
          <cell r="X102">
            <v>0</v>
          </cell>
          <cell r="Y102">
            <v>633</v>
          </cell>
          <cell r="Z102">
            <v>713</v>
          </cell>
          <cell r="AA102">
            <v>807</v>
          </cell>
          <cell r="AB102">
            <v>853</v>
          </cell>
          <cell r="AC102">
            <v>1275</v>
          </cell>
          <cell r="AD102">
            <v>1196</v>
          </cell>
          <cell r="AE102">
            <v>1898</v>
          </cell>
          <cell r="AF102">
            <v>2018</v>
          </cell>
          <cell r="AG102">
            <v>120</v>
          </cell>
          <cell r="AH102">
            <v>0</v>
          </cell>
          <cell r="AI102">
            <v>1048</v>
          </cell>
          <cell r="AJ102">
            <v>203</v>
          </cell>
          <cell r="AK102">
            <v>1251</v>
          </cell>
          <cell r="AL102">
            <v>955</v>
          </cell>
          <cell r="AM102">
            <v>1496</v>
          </cell>
          <cell r="AN102">
            <v>911</v>
          </cell>
          <cell r="AO102">
            <v>1196</v>
          </cell>
        </row>
        <row r="103">
          <cell r="B103" t="str">
            <v xml:space="preserve"> กบินทร์บุรี</v>
          </cell>
          <cell r="C103">
            <v>45</v>
          </cell>
          <cell r="D103">
            <v>45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430</v>
          </cell>
          <cell r="L103">
            <v>55</v>
          </cell>
          <cell r="M103">
            <v>78</v>
          </cell>
          <cell r="N103">
            <v>78</v>
          </cell>
          <cell r="O103">
            <v>78</v>
          </cell>
          <cell r="P103">
            <v>157</v>
          </cell>
          <cell r="Q103">
            <v>173</v>
          </cell>
          <cell r="R103">
            <v>4.0025280000000123</v>
          </cell>
          <cell r="S103">
            <v>342</v>
          </cell>
          <cell r="T103">
            <v>49.84</v>
          </cell>
          <cell r="U103">
            <v>16</v>
          </cell>
          <cell r="V103">
            <v>7</v>
          </cell>
          <cell r="W103">
            <v>0</v>
          </cell>
          <cell r="X103">
            <v>0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72</v>
          </cell>
          <cell r="AF103">
            <v>78</v>
          </cell>
          <cell r="AG103">
            <v>6</v>
          </cell>
          <cell r="AH103">
            <v>0</v>
          </cell>
          <cell r="AI103">
            <v>41</v>
          </cell>
          <cell r="AJ103">
            <v>0</v>
          </cell>
          <cell r="AK103">
            <v>41</v>
          </cell>
          <cell r="AL103">
            <v>21</v>
          </cell>
          <cell r="AM103">
            <v>21</v>
          </cell>
          <cell r="AN103">
            <v>521</v>
          </cell>
          <cell r="AO103">
            <v>515</v>
          </cell>
        </row>
        <row r="104">
          <cell r="B104" t="str">
            <v xml:space="preserve"> ประจันตคาม</v>
          </cell>
          <cell r="C104">
            <v>129</v>
          </cell>
          <cell r="D104">
            <v>129</v>
          </cell>
          <cell r="E104">
            <v>61</v>
          </cell>
          <cell r="F104">
            <v>61</v>
          </cell>
          <cell r="G104">
            <v>61</v>
          </cell>
          <cell r="H104">
            <v>3</v>
          </cell>
          <cell r="I104">
            <v>1000</v>
          </cell>
          <cell r="J104">
            <v>49</v>
          </cell>
          <cell r="K104">
            <v>131</v>
          </cell>
          <cell r="L104">
            <v>162</v>
          </cell>
          <cell r="M104">
            <v>116</v>
          </cell>
          <cell r="N104">
            <v>116</v>
          </cell>
          <cell r="O104">
            <v>116</v>
          </cell>
          <cell r="P104">
            <v>66</v>
          </cell>
          <cell r="Q104">
            <v>52</v>
          </cell>
          <cell r="R104">
            <v>0</v>
          </cell>
          <cell r="S104">
            <v>115</v>
          </cell>
          <cell r="T104">
            <v>61.62</v>
          </cell>
          <cell r="U104">
            <v>0</v>
          </cell>
          <cell r="V104">
            <v>11</v>
          </cell>
          <cell r="W104">
            <v>14</v>
          </cell>
          <cell r="X104">
            <v>0</v>
          </cell>
          <cell r="Y104">
            <v>0</v>
          </cell>
          <cell r="Z104">
            <v>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95</v>
          </cell>
          <cell r="AF104">
            <v>111</v>
          </cell>
          <cell r="AG104">
            <v>20</v>
          </cell>
          <cell r="AH104">
            <v>4</v>
          </cell>
          <cell r="AI104">
            <v>31</v>
          </cell>
          <cell r="AJ104">
            <v>0</v>
          </cell>
          <cell r="AK104">
            <v>27</v>
          </cell>
          <cell r="AL104">
            <v>10</v>
          </cell>
          <cell r="AM104">
            <v>9</v>
          </cell>
          <cell r="AN104">
            <v>334</v>
          </cell>
          <cell r="AO104">
            <v>321</v>
          </cell>
        </row>
        <row r="105">
          <cell r="B105" t="str">
            <v xml:space="preserve"> ศรีมหาโพธิ</v>
          </cell>
          <cell r="C105">
            <v>14</v>
          </cell>
          <cell r="D105">
            <v>22</v>
          </cell>
          <cell r="E105">
            <v>14</v>
          </cell>
          <cell r="F105">
            <v>14</v>
          </cell>
          <cell r="G105">
            <v>19</v>
          </cell>
          <cell r="H105">
            <v>240</v>
          </cell>
          <cell r="I105">
            <v>1357</v>
          </cell>
          <cell r="J105">
            <v>17143</v>
          </cell>
          <cell r="K105">
            <v>8</v>
          </cell>
          <cell r="L105">
            <v>8</v>
          </cell>
          <cell r="P105">
            <v>16</v>
          </cell>
          <cell r="Q105">
            <v>16</v>
          </cell>
          <cell r="R105">
            <v>16</v>
          </cell>
          <cell r="S105">
            <v>16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</v>
          </cell>
          <cell r="Z105">
            <v>3</v>
          </cell>
          <cell r="AA105">
            <v>1</v>
          </cell>
          <cell r="AB105">
            <v>1</v>
          </cell>
          <cell r="AC105">
            <v>333</v>
          </cell>
          <cell r="AD105">
            <v>333</v>
          </cell>
          <cell r="AE105">
            <v>21</v>
          </cell>
          <cell r="AF105">
            <v>21</v>
          </cell>
          <cell r="AG105">
            <v>0</v>
          </cell>
          <cell r="AH105">
            <v>0</v>
          </cell>
          <cell r="AI105">
            <v>9</v>
          </cell>
          <cell r="AJ105">
            <v>0</v>
          </cell>
          <cell r="AK105">
            <v>9</v>
          </cell>
          <cell r="AL105">
            <v>3</v>
          </cell>
          <cell r="AM105">
            <v>3</v>
          </cell>
          <cell r="AN105">
            <v>363</v>
          </cell>
          <cell r="AO105">
            <v>333</v>
          </cell>
        </row>
        <row r="106">
          <cell r="B106" t="str">
            <v xml:space="preserve"> นาดี</v>
          </cell>
          <cell r="C106">
            <v>316</v>
          </cell>
          <cell r="D106">
            <v>316</v>
          </cell>
          <cell r="E106">
            <v>133</v>
          </cell>
          <cell r="F106">
            <v>133</v>
          </cell>
          <cell r="G106">
            <v>102</v>
          </cell>
          <cell r="H106">
            <v>93</v>
          </cell>
          <cell r="I106">
            <v>767</v>
          </cell>
          <cell r="J106">
            <v>699</v>
          </cell>
          <cell r="K106">
            <v>349</v>
          </cell>
          <cell r="L106">
            <v>322</v>
          </cell>
          <cell r="M106">
            <v>692</v>
          </cell>
          <cell r="N106">
            <v>692</v>
          </cell>
          <cell r="O106">
            <v>692</v>
          </cell>
          <cell r="P106">
            <v>487</v>
          </cell>
          <cell r="Q106">
            <v>484</v>
          </cell>
          <cell r="R106">
            <v>3.1343840000000114</v>
          </cell>
          <cell r="S106">
            <v>965</v>
          </cell>
          <cell r="T106">
            <v>50.69</v>
          </cell>
          <cell r="U106">
            <v>2</v>
          </cell>
          <cell r="V106">
            <v>36</v>
          </cell>
          <cell r="W106">
            <v>5</v>
          </cell>
          <cell r="X106">
            <v>0</v>
          </cell>
          <cell r="Y106">
            <v>328</v>
          </cell>
          <cell r="Z106">
            <v>336</v>
          </cell>
          <cell r="AA106">
            <v>210</v>
          </cell>
          <cell r="AB106">
            <v>92</v>
          </cell>
          <cell r="AC106">
            <v>640</v>
          </cell>
          <cell r="AD106">
            <v>274</v>
          </cell>
          <cell r="AE106">
            <v>416</v>
          </cell>
          <cell r="AF106">
            <v>460</v>
          </cell>
          <cell r="AG106">
            <v>49</v>
          </cell>
          <cell r="AH106">
            <v>5</v>
          </cell>
          <cell r="AI106">
            <v>114</v>
          </cell>
          <cell r="AJ106">
            <v>132</v>
          </cell>
          <cell r="AK106">
            <v>241</v>
          </cell>
          <cell r="AL106">
            <v>58</v>
          </cell>
          <cell r="AM106">
            <v>94</v>
          </cell>
          <cell r="AN106">
            <v>512</v>
          </cell>
          <cell r="AO106">
            <v>389</v>
          </cell>
        </row>
        <row r="107">
          <cell r="B107" t="str">
            <v>จันทบุรี</v>
          </cell>
          <cell r="C107">
            <v>213234</v>
          </cell>
          <cell r="D107">
            <v>177374</v>
          </cell>
          <cell r="E107">
            <v>178337</v>
          </cell>
          <cell r="F107">
            <v>150418</v>
          </cell>
          <cell r="G107">
            <v>279018</v>
          </cell>
          <cell r="H107">
            <v>253967</v>
          </cell>
          <cell r="I107">
            <v>1565</v>
          </cell>
          <cell r="J107">
            <v>1688</v>
          </cell>
          <cell r="K107">
            <v>208219</v>
          </cell>
          <cell r="L107">
            <v>217444</v>
          </cell>
          <cell r="M107">
            <v>208740</v>
          </cell>
          <cell r="N107">
            <v>208740</v>
          </cell>
          <cell r="O107">
            <v>208740</v>
          </cell>
          <cell r="P107">
            <v>234641</v>
          </cell>
          <cell r="Q107">
            <v>245544</v>
          </cell>
          <cell r="R107">
            <v>179369.89199999999</v>
          </cell>
          <cell r="S107">
            <v>311718</v>
          </cell>
          <cell r="T107">
            <v>13.75</v>
          </cell>
          <cell r="U107">
            <v>14465</v>
          </cell>
          <cell r="V107">
            <v>15930</v>
          </cell>
          <cell r="W107">
            <v>3561</v>
          </cell>
          <cell r="X107">
            <v>2271</v>
          </cell>
          <cell r="Y107">
            <v>162192</v>
          </cell>
          <cell r="Z107">
            <v>166732</v>
          </cell>
          <cell r="AA107">
            <v>309272</v>
          </cell>
          <cell r="AB107">
            <v>321514</v>
          </cell>
          <cell r="AC107">
            <v>1907</v>
          </cell>
          <cell r="AD107">
            <v>1928</v>
          </cell>
          <cell r="AE107">
            <v>212213</v>
          </cell>
          <cell r="AF107">
            <v>225273</v>
          </cell>
          <cell r="AG107">
            <v>14839</v>
          </cell>
          <cell r="AH107">
            <v>1779</v>
          </cell>
          <cell r="AI107">
            <v>181960</v>
          </cell>
          <cell r="AJ107">
            <v>10547</v>
          </cell>
          <cell r="AK107">
            <v>190728</v>
          </cell>
          <cell r="AL107">
            <v>279075</v>
          </cell>
          <cell r="AM107">
            <v>339292</v>
          </cell>
          <cell r="AN107">
            <v>1534</v>
          </cell>
          <cell r="AO107">
            <v>1779</v>
          </cell>
        </row>
        <row r="108">
          <cell r="B108" t="str">
            <v xml:space="preserve"> เมืองจันทบุรี</v>
          </cell>
          <cell r="C108">
            <v>9256</v>
          </cell>
          <cell r="D108">
            <v>9393</v>
          </cell>
          <cell r="E108">
            <v>7567</v>
          </cell>
          <cell r="F108">
            <v>7617</v>
          </cell>
          <cell r="G108">
            <v>10121</v>
          </cell>
          <cell r="H108">
            <v>9428</v>
          </cell>
          <cell r="I108">
            <v>1338</v>
          </cell>
          <cell r="J108">
            <v>1238</v>
          </cell>
          <cell r="K108">
            <v>8248</v>
          </cell>
          <cell r="L108">
            <v>8625</v>
          </cell>
          <cell r="M108">
            <v>4777</v>
          </cell>
          <cell r="N108">
            <v>4777</v>
          </cell>
          <cell r="O108">
            <v>4777</v>
          </cell>
          <cell r="P108">
            <v>9181</v>
          </cell>
          <cell r="Q108">
            <v>9571</v>
          </cell>
          <cell r="R108">
            <v>4748.0199640000001</v>
          </cell>
          <cell r="S108">
            <v>14394</v>
          </cell>
          <cell r="T108">
            <v>25.71</v>
          </cell>
          <cell r="U108">
            <v>390</v>
          </cell>
          <cell r="V108">
            <v>126</v>
          </cell>
          <cell r="W108">
            <v>0</v>
          </cell>
          <cell r="X108">
            <v>0</v>
          </cell>
          <cell r="Y108">
            <v>5873</v>
          </cell>
          <cell r="Z108">
            <v>6094</v>
          </cell>
          <cell r="AA108">
            <v>7206</v>
          </cell>
          <cell r="AB108">
            <v>9362</v>
          </cell>
          <cell r="AC108">
            <v>1227</v>
          </cell>
          <cell r="AD108">
            <v>1536</v>
          </cell>
          <cell r="AE108">
            <v>8490</v>
          </cell>
          <cell r="AF108">
            <v>8878</v>
          </cell>
          <cell r="AG108">
            <v>473</v>
          </cell>
          <cell r="AH108">
            <v>85</v>
          </cell>
          <cell r="AI108">
            <v>7560</v>
          </cell>
          <cell r="AJ108">
            <v>359</v>
          </cell>
          <cell r="AK108">
            <v>7834</v>
          </cell>
          <cell r="AL108">
            <v>10750</v>
          </cell>
          <cell r="AM108">
            <v>12033</v>
          </cell>
          <cell r="AN108">
            <v>1422</v>
          </cell>
          <cell r="AO108">
            <v>1536</v>
          </cell>
        </row>
        <row r="109">
          <cell r="B109" t="str">
            <v xml:space="preserve"> ขลุง</v>
          </cell>
          <cell r="C109">
            <v>38877</v>
          </cell>
          <cell r="D109">
            <v>38877</v>
          </cell>
          <cell r="E109">
            <v>30576</v>
          </cell>
          <cell r="F109">
            <v>30576</v>
          </cell>
          <cell r="G109">
            <v>32526</v>
          </cell>
          <cell r="H109">
            <v>47615</v>
          </cell>
          <cell r="I109">
            <v>1064</v>
          </cell>
          <cell r="J109">
            <v>1557</v>
          </cell>
          <cell r="K109">
            <v>42229</v>
          </cell>
          <cell r="L109">
            <v>43761</v>
          </cell>
          <cell r="M109">
            <v>52080</v>
          </cell>
          <cell r="N109">
            <v>52080</v>
          </cell>
          <cell r="O109">
            <v>52080</v>
          </cell>
          <cell r="P109">
            <v>53218</v>
          </cell>
          <cell r="Q109">
            <v>53077</v>
          </cell>
          <cell r="R109">
            <v>0</v>
          </cell>
          <cell r="S109">
            <v>111896</v>
          </cell>
          <cell r="T109">
            <v>56.54</v>
          </cell>
          <cell r="U109">
            <v>646</v>
          </cell>
          <cell r="V109">
            <v>2491</v>
          </cell>
          <cell r="W109">
            <v>787</v>
          </cell>
          <cell r="X109">
            <v>378</v>
          </cell>
          <cell r="Y109">
            <v>36077</v>
          </cell>
          <cell r="Z109">
            <v>37791</v>
          </cell>
          <cell r="AA109">
            <v>69067</v>
          </cell>
          <cell r="AB109">
            <v>61777</v>
          </cell>
          <cell r="AC109">
            <v>1914</v>
          </cell>
          <cell r="AD109">
            <v>1635</v>
          </cell>
          <cell r="AE109">
            <v>43237</v>
          </cell>
          <cell r="AF109">
            <v>44077</v>
          </cell>
          <cell r="AG109">
            <v>1415</v>
          </cell>
          <cell r="AH109">
            <v>575</v>
          </cell>
          <cell r="AI109">
            <v>35870</v>
          </cell>
          <cell r="AJ109">
            <v>1492</v>
          </cell>
          <cell r="AK109">
            <v>36787</v>
          </cell>
          <cell r="AL109">
            <v>57787</v>
          </cell>
          <cell r="AM109">
            <v>60147</v>
          </cell>
          <cell r="AN109">
            <v>1611</v>
          </cell>
          <cell r="AO109">
            <v>1635</v>
          </cell>
        </row>
        <row r="110">
          <cell r="B110" t="str">
            <v xml:space="preserve"> ท่าใหม่</v>
          </cell>
          <cell r="C110">
            <v>70291</v>
          </cell>
          <cell r="D110">
            <v>74507</v>
          </cell>
          <cell r="E110">
            <v>62740</v>
          </cell>
          <cell r="F110">
            <v>65605</v>
          </cell>
          <cell r="G110">
            <v>104965</v>
          </cell>
          <cell r="H110">
            <v>126640</v>
          </cell>
          <cell r="I110">
            <v>1673</v>
          </cell>
          <cell r="J110">
            <v>1930</v>
          </cell>
          <cell r="K110">
            <v>68439</v>
          </cell>
          <cell r="L110">
            <v>69247</v>
          </cell>
          <cell r="M110">
            <v>39109</v>
          </cell>
          <cell r="N110">
            <v>39109</v>
          </cell>
          <cell r="O110">
            <v>39109</v>
          </cell>
          <cell r="P110">
            <v>72655</v>
          </cell>
          <cell r="Q110">
            <v>79891</v>
          </cell>
          <cell r="R110">
            <v>24099.279931999998</v>
          </cell>
          <cell r="S110">
            <v>135683</v>
          </cell>
          <cell r="T110">
            <v>35.630000000000003</v>
          </cell>
          <cell r="U110">
            <v>9216</v>
          </cell>
          <cell r="V110">
            <v>7293</v>
          </cell>
          <cell r="W110">
            <v>1979</v>
          </cell>
          <cell r="X110">
            <v>1688</v>
          </cell>
          <cell r="Y110">
            <v>56940</v>
          </cell>
          <cell r="Z110">
            <v>58650</v>
          </cell>
          <cell r="AA110">
            <v>124534</v>
          </cell>
          <cell r="AB110">
            <v>128014</v>
          </cell>
          <cell r="AC110">
            <v>2187</v>
          </cell>
          <cell r="AD110">
            <v>2183</v>
          </cell>
          <cell r="AE110">
            <v>69838</v>
          </cell>
          <cell r="AF110">
            <v>73609</v>
          </cell>
          <cell r="AG110">
            <v>4201</v>
          </cell>
          <cell r="AH110">
            <v>430</v>
          </cell>
          <cell r="AI110">
            <v>62978</v>
          </cell>
          <cell r="AJ110">
            <v>2983</v>
          </cell>
          <cell r="AK110">
            <v>65531</v>
          </cell>
          <cell r="AL110">
            <v>105299</v>
          </cell>
          <cell r="AM110">
            <v>126999</v>
          </cell>
          <cell r="AN110">
            <v>1672</v>
          </cell>
          <cell r="AO110">
            <v>1938</v>
          </cell>
        </row>
        <row r="111">
          <cell r="B111" t="str">
            <v xml:space="preserve"> โป่งน้ำร้อน</v>
          </cell>
          <cell r="C111">
            <v>11527</v>
          </cell>
          <cell r="D111">
            <v>12055</v>
          </cell>
          <cell r="E111">
            <v>10319</v>
          </cell>
          <cell r="F111">
            <v>10577</v>
          </cell>
          <cell r="G111">
            <v>6982</v>
          </cell>
          <cell r="H111">
            <v>7459</v>
          </cell>
          <cell r="I111">
            <v>677</v>
          </cell>
          <cell r="J111">
            <v>705</v>
          </cell>
          <cell r="K111">
            <v>11722</v>
          </cell>
          <cell r="L111">
            <v>11856</v>
          </cell>
          <cell r="M111">
            <v>19388</v>
          </cell>
          <cell r="N111">
            <v>19388</v>
          </cell>
          <cell r="O111">
            <v>19388</v>
          </cell>
          <cell r="P111">
            <v>24287</v>
          </cell>
          <cell r="Q111">
            <v>24764</v>
          </cell>
          <cell r="R111">
            <v>0</v>
          </cell>
          <cell r="S111">
            <v>49557</v>
          </cell>
          <cell r="T111">
            <v>51.08</v>
          </cell>
          <cell r="U111">
            <v>748</v>
          </cell>
          <cell r="V111">
            <v>1226</v>
          </cell>
          <cell r="W111">
            <v>271</v>
          </cell>
          <cell r="X111">
            <v>0</v>
          </cell>
          <cell r="Y111">
            <v>14659</v>
          </cell>
          <cell r="Z111">
            <v>14388</v>
          </cell>
          <cell r="AA111">
            <v>18930</v>
          </cell>
          <cell r="AB111">
            <v>25912</v>
          </cell>
          <cell r="AC111">
            <v>1291</v>
          </cell>
          <cell r="AD111">
            <v>1801</v>
          </cell>
          <cell r="AE111">
            <v>11737</v>
          </cell>
          <cell r="AF111">
            <v>12485</v>
          </cell>
          <cell r="AG111">
            <v>1019</v>
          </cell>
          <cell r="AH111">
            <v>271</v>
          </cell>
          <cell r="AI111">
            <v>10748</v>
          </cell>
          <cell r="AJ111">
            <v>278</v>
          </cell>
          <cell r="AK111">
            <v>10755</v>
          </cell>
          <cell r="AL111">
            <v>14069</v>
          </cell>
          <cell r="AM111">
            <v>18337</v>
          </cell>
          <cell r="AN111">
            <v>1309</v>
          </cell>
          <cell r="AO111">
            <v>1705</v>
          </cell>
        </row>
        <row r="112">
          <cell r="B112" t="str">
            <v xml:space="preserve"> มะขาม</v>
          </cell>
          <cell r="C112">
            <v>25348</v>
          </cell>
          <cell r="D112">
            <v>25720</v>
          </cell>
          <cell r="E112">
            <v>20749</v>
          </cell>
          <cell r="F112">
            <v>20973</v>
          </cell>
          <cell r="G112">
            <v>40610</v>
          </cell>
          <cell r="H112">
            <v>32357</v>
          </cell>
          <cell r="I112">
            <v>1957</v>
          </cell>
          <cell r="J112">
            <v>1543</v>
          </cell>
          <cell r="K112">
            <v>25282</v>
          </cell>
          <cell r="L112">
            <v>28678</v>
          </cell>
          <cell r="M112">
            <v>29967</v>
          </cell>
          <cell r="N112">
            <v>29967</v>
          </cell>
          <cell r="O112">
            <v>29967</v>
          </cell>
          <cell r="P112">
            <v>21021</v>
          </cell>
          <cell r="Q112">
            <v>21673</v>
          </cell>
          <cell r="R112">
            <v>9991.2530000000006</v>
          </cell>
          <cell r="S112">
            <v>33355</v>
          </cell>
          <cell r="T112">
            <v>27.5</v>
          </cell>
          <cell r="U112">
            <v>1052</v>
          </cell>
          <cell r="V112">
            <v>3720</v>
          </cell>
          <cell r="W112">
            <v>399</v>
          </cell>
          <cell r="X112">
            <v>117</v>
          </cell>
          <cell r="Y112">
            <v>11280</v>
          </cell>
          <cell r="Z112">
            <v>12172</v>
          </cell>
          <cell r="AA112">
            <v>18744</v>
          </cell>
          <cell r="AB112">
            <v>21723</v>
          </cell>
          <cell r="AC112">
            <v>1662</v>
          </cell>
          <cell r="AD112">
            <v>1785</v>
          </cell>
          <cell r="AE112">
            <v>25898</v>
          </cell>
          <cell r="AF112">
            <v>28561</v>
          </cell>
          <cell r="AG112">
            <v>2862</v>
          </cell>
          <cell r="AH112">
            <v>199</v>
          </cell>
          <cell r="AI112">
            <v>22025</v>
          </cell>
          <cell r="AJ112">
            <v>1077</v>
          </cell>
          <cell r="AK112">
            <v>22903</v>
          </cell>
          <cell r="AL112">
            <v>29734</v>
          </cell>
          <cell r="AM112">
            <v>40882</v>
          </cell>
          <cell r="AN112">
            <v>1350</v>
          </cell>
          <cell r="AO112">
            <v>1785</v>
          </cell>
        </row>
        <row r="113">
          <cell r="B113" t="str">
            <v xml:space="preserve"> แหลมสิงห์</v>
          </cell>
          <cell r="C113">
            <v>1861</v>
          </cell>
          <cell r="D113">
            <v>1789</v>
          </cell>
          <cell r="E113">
            <v>1469</v>
          </cell>
          <cell r="F113">
            <v>1397</v>
          </cell>
          <cell r="G113">
            <v>4809</v>
          </cell>
          <cell r="H113">
            <v>2097</v>
          </cell>
          <cell r="I113">
            <v>3274</v>
          </cell>
          <cell r="J113">
            <v>1501</v>
          </cell>
          <cell r="K113">
            <v>1612</v>
          </cell>
          <cell r="L113">
            <v>1855</v>
          </cell>
          <cell r="M113">
            <v>2299</v>
          </cell>
          <cell r="N113">
            <v>2299</v>
          </cell>
          <cell r="O113">
            <v>2299</v>
          </cell>
          <cell r="P113">
            <v>1091</v>
          </cell>
          <cell r="Q113">
            <v>1109</v>
          </cell>
          <cell r="R113">
            <v>0</v>
          </cell>
          <cell r="S113">
            <v>2863</v>
          </cell>
          <cell r="T113">
            <v>80.709999999999994</v>
          </cell>
          <cell r="U113">
            <v>24</v>
          </cell>
          <cell r="V113">
            <v>2</v>
          </cell>
          <cell r="W113">
            <v>6</v>
          </cell>
          <cell r="X113">
            <v>1</v>
          </cell>
          <cell r="Y113">
            <v>928</v>
          </cell>
          <cell r="Z113">
            <v>942</v>
          </cell>
          <cell r="AA113">
            <v>1748</v>
          </cell>
          <cell r="AB113">
            <v>2265</v>
          </cell>
          <cell r="AC113">
            <v>1884</v>
          </cell>
          <cell r="AD113">
            <v>2404</v>
          </cell>
          <cell r="AE113">
            <v>1622</v>
          </cell>
          <cell r="AF113">
            <v>1625</v>
          </cell>
          <cell r="AG113">
            <v>4</v>
          </cell>
          <cell r="AH113">
            <v>1</v>
          </cell>
          <cell r="AI113">
            <v>1495</v>
          </cell>
          <cell r="AJ113">
            <v>60</v>
          </cell>
          <cell r="AK113">
            <v>1554</v>
          </cell>
          <cell r="AL113">
            <v>2287</v>
          </cell>
          <cell r="AM113">
            <v>2474</v>
          </cell>
          <cell r="AN113">
            <v>1530</v>
          </cell>
          <cell r="AO113">
            <v>1592</v>
          </cell>
        </row>
        <row r="114">
          <cell r="B114" t="str">
            <v xml:space="preserve"> สอยดาว</v>
          </cell>
          <cell r="C114">
            <v>347</v>
          </cell>
          <cell r="D114">
            <v>540</v>
          </cell>
          <cell r="E114">
            <v>347</v>
          </cell>
          <cell r="F114">
            <v>382</v>
          </cell>
          <cell r="G114">
            <v>580</v>
          </cell>
          <cell r="H114">
            <v>600</v>
          </cell>
          <cell r="I114">
            <v>1671</v>
          </cell>
          <cell r="J114">
            <v>1571</v>
          </cell>
          <cell r="K114">
            <v>377</v>
          </cell>
          <cell r="L114">
            <v>377</v>
          </cell>
          <cell r="M114">
            <v>216</v>
          </cell>
          <cell r="N114">
            <v>216</v>
          </cell>
          <cell r="O114">
            <v>216</v>
          </cell>
          <cell r="P114">
            <v>336</v>
          </cell>
          <cell r="Q114">
            <v>356</v>
          </cell>
          <cell r="R114">
            <v>25.959519999999998</v>
          </cell>
          <cell r="S114">
            <v>686</v>
          </cell>
          <cell r="T114">
            <v>47.3</v>
          </cell>
          <cell r="U114">
            <v>20</v>
          </cell>
          <cell r="V114">
            <v>0</v>
          </cell>
          <cell r="W114">
            <v>0</v>
          </cell>
          <cell r="X114">
            <v>0</v>
          </cell>
          <cell r="Y114">
            <v>248</v>
          </cell>
          <cell r="Z114">
            <v>248</v>
          </cell>
          <cell r="AA114">
            <v>564</v>
          </cell>
          <cell r="AB114">
            <v>656</v>
          </cell>
          <cell r="AC114">
            <v>2274</v>
          </cell>
          <cell r="AD114">
            <v>2645</v>
          </cell>
          <cell r="AE114">
            <v>362</v>
          </cell>
          <cell r="AF114">
            <v>505</v>
          </cell>
          <cell r="AG114">
            <v>143</v>
          </cell>
          <cell r="AH114">
            <v>0</v>
          </cell>
          <cell r="AI114">
            <v>347</v>
          </cell>
          <cell r="AJ114">
            <v>18</v>
          </cell>
          <cell r="AK114">
            <v>365</v>
          </cell>
          <cell r="AL114">
            <v>165</v>
          </cell>
          <cell r="AM114">
            <v>412</v>
          </cell>
          <cell r="AN114">
            <v>476</v>
          </cell>
          <cell r="AO114">
            <v>1130</v>
          </cell>
        </row>
        <row r="115">
          <cell r="B115" t="str">
            <v xml:space="preserve"> แก่งหางแมว</v>
          </cell>
          <cell r="C115">
            <v>7354</v>
          </cell>
          <cell r="D115">
            <v>7347</v>
          </cell>
          <cell r="E115">
            <v>6603</v>
          </cell>
          <cell r="F115">
            <v>6596</v>
          </cell>
          <cell r="G115">
            <v>22586</v>
          </cell>
          <cell r="H115">
            <v>13861</v>
          </cell>
          <cell r="I115">
            <v>3421</v>
          </cell>
          <cell r="J115">
            <v>2101</v>
          </cell>
          <cell r="K115">
            <v>5683</v>
          </cell>
          <cell r="L115">
            <v>7655</v>
          </cell>
          <cell r="M115">
            <v>15800</v>
          </cell>
          <cell r="N115">
            <v>15800</v>
          </cell>
          <cell r="O115">
            <v>15800</v>
          </cell>
          <cell r="P115">
            <v>8998</v>
          </cell>
          <cell r="Q115">
            <v>9504</v>
          </cell>
          <cell r="R115">
            <v>2902.2935040000011</v>
          </cell>
          <cell r="S115">
            <v>16106</v>
          </cell>
          <cell r="T115">
            <v>35.44</v>
          </cell>
          <cell r="U115">
            <v>557</v>
          </cell>
          <cell r="V115">
            <v>616</v>
          </cell>
          <cell r="W115">
            <v>51</v>
          </cell>
          <cell r="X115">
            <v>0</v>
          </cell>
          <cell r="Y115">
            <v>5039</v>
          </cell>
          <cell r="Z115">
            <v>5094</v>
          </cell>
          <cell r="AA115">
            <v>7778</v>
          </cell>
          <cell r="AB115">
            <v>7165</v>
          </cell>
          <cell r="AC115">
            <v>1544</v>
          </cell>
          <cell r="AD115">
            <v>1407</v>
          </cell>
          <cell r="AE115">
            <v>6393</v>
          </cell>
          <cell r="AF115">
            <v>6899</v>
          </cell>
          <cell r="AG115">
            <v>557</v>
          </cell>
          <cell r="AH115">
            <v>51</v>
          </cell>
          <cell r="AI115">
            <v>4679</v>
          </cell>
          <cell r="AJ115">
            <v>223</v>
          </cell>
          <cell r="AK115">
            <v>4851</v>
          </cell>
          <cell r="AL115">
            <v>4913</v>
          </cell>
          <cell r="AM115">
            <v>6331</v>
          </cell>
          <cell r="AN115">
            <v>1050</v>
          </cell>
          <cell r="AO115">
            <v>1305</v>
          </cell>
        </row>
        <row r="116">
          <cell r="B116" t="str">
            <v xml:space="preserve"> นายายอาม</v>
          </cell>
          <cell r="C116">
            <v>7226</v>
          </cell>
          <cell r="D116">
            <v>7146</v>
          </cell>
          <cell r="E116">
            <v>6695</v>
          </cell>
          <cell r="F116">
            <v>6695</v>
          </cell>
          <cell r="G116">
            <v>10440</v>
          </cell>
          <cell r="H116">
            <v>13910</v>
          </cell>
          <cell r="I116">
            <v>1559</v>
          </cell>
          <cell r="J116">
            <v>2078</v>
          </cell>
          <cell r="K116">
            <v>8087</v>
          </cell>
          <cell r="L116">
            <v>8647</v>
          </cell>
          <cell r="M116">
            <v>11102</v>
          </cell>
          <cell r="N116">
            <v>11102</v>
          </cell>
          <cell r="O116">
            <v>11102</v>
          </cell>
          <cell r="P116">
            <v>7226</v>
          </cell>
          <cell r="Q116">
            <v>7793</v>
          </cell>
          <cell r="R116">
            <v>15.336624000000484</v>
          </cell>
          <cell r="S116">
            <v>15571</v>
          </cell>
          <cell r="T116">
            <v>50.92</v>
          </cell>
          <cell r="U116">
            <v>567</v>
          </cell>
          <cell r="V116">
            <v>450</v>
          </cell>
          <cell r="W116">
            <v>0</v>
          </cell>
          <cell r="X116">
            <v>0</v>
          </cell>
          <cell r="Y116">
            <v>4798</v>
          </cell>
          <cell r="Z116">
            <v>4898</v>
          </cell>
          <cell r="AA116">
            <v>9427</v>
          </cell>
          <cell r="AB116">
            <v>9407</v>
          </cell>
          <cell r="AC116">
            <v>1965</v>
          </cell>
          <cell r="AD116">
            <v>1921</v>
          </cell>
          <cell r="AE116">
            <v>8396</v>
          </cell>
          <cell r="AF116">
            <v>9546</v>
          </cell>
          <cell r="AG116">
            <v>1158</v>
          </cell>
          <cell r="AH116">
            <v>8</v>
          </cell>
          <cell r="AI116">
            <v>7271</v>
          </cell>
          <cell r="AJ116">
            <v>150</v>
          </cell>
          <cell r="AK116">
            <v>7413</v>
          </cell>
          <cell r="AL116">
            <v>9721</v>
          </cell>
          <cell r="AM116">
            <v>11379</v>
          </cell>
          <cell r="AN116">
            <v>1337</v>
          </cell>
          <cell r="AO116">
            <v>1535</v>
          </cell>
        </row>
        <row r="117">
          <cell r="B117" t="str">
            <v xml:space="preserve"> เขาคิชฌกูฎ  </v>
          </cell>
          <cell r="C117">
            <v>41147</v>
          </cell>
          <cell r="E117">
            <v>31272</v>
          </cell>
          <cell r="G117">
            <v>45399</v>
          </cell>
          <cell r="I117">
            <v>1452</v>
          </cell>
          <cell r="K117">
            <v>36540</v>
          </cell>
          <cell r="L117">
            <v>36743</v>
          </cell>
          <cell r="M117">
            <v>34002</v>
          </cell>
          <cell r="N117">
            <v>34002</v>
          </cell>
          <cell r="O117">
            <v>34002</v>
          </cell>
          <cell r="P117">
            <v>36628</v>
          </cell>
          <cell r="Q117">
            <v>37806</v>
          </cell>
          <cell r="R117">
            <v>570.87060000000201</v>
          </cell>
          <cell r="S117">
            <v>75041</v>
          </cell>
          <cell r="T117">
            <v>50.25</v>
          </cell>
          <cell r="U117">
            <v>1245</v>
          </cell>
          <cell r="V117">
            <v>6</v>
          </cell>
          <cell r="W117">
            <v>68</v>
          </cell>
          <cell r="X117">
            <v>87</v>
          </cell>
          <cell r="Y117">
            <v>26350</v>
          </cell>
          <cell r="Z117">
            <v>26455</v>
          </cell>
          <cell r="AA117">
            <v>51274</v>
          </cell>
          <cell r="AB117">
            <v>55233</v>
          </cell>
          <cell r="AC117">
            <v>1946</v>
          </cell>
          <cell r="AD117">
            <v>2088</v>
          </cell>
          <cell r="AE117">
            <v>36240</v>
          </cell>
          <cell r="AF117">
            <v>39088</v>
          </cell>
          <cell r="AG117">
            <v>3007</v>
          </cell>
          <cell r="AH117">
            <v>159</v>
          </cell>
          <cell r="AI117">
            <v>28987</v>
          </cell>
          <cell r="AJ117">
            <v>3907</v>
          </cell>
          <cell r="AK117">
            <v>32735</v>
          </cell>
          <cell r="AL117">
            <v>44350</v>
          </cell>
          <cell r="AM117">
            <v>60298</v>
          </cell>
          <cell r="AN117">
            <v>1530</v>
          </cell>
          <cell r="AO117">
            <v>1842</v>
          </cell>
        </row>
        <row r="118">
          <cell r="B118" t="str">
            <v>ตราด</v>
          </cell>
          <cell r="C118">
            <v>38736</v>
          </cell>
          <cell r="D118">
            <v>39203</v>
          </cell>
          <cell r="E118">
            <v>25427</v>
          </cell>
          <cell r="F118">
            <v>25004</v>
          </cell>
          <cell r="G118">
            <v>43356</v>
          </cell>
          <cell r="H118">
            <v>6545</v>
          </cell>
          <cell r="I118">
            <v>1705</v>
          </cell>
          <cell r="J118">
            <v>262</v>
          </cell>
          <cell r="K118">
            <v>36793</v>
          </cell>
          <cell r="L118">
            <v>39424</v>
          </cell>
          <cell r="M118">
            <v>19337</v>
          </cell>
          <cell r="N118">
            <v>19337</v>
          </cell>
          <cell r="O118">
            <v>19337</v>
          </cell>
          <cell r="P118">
            <v>72534</v>
          </cell>
          <cell r="Q118">
            <v>79481</v>
          </cell>
          <cell r="R118">
            <v>61955.4395</v>
          </cell>
          <cell r="S118">
            <v>97007</v>
          </cell>
          <cell r="T118">
            <v>11.25</v>
          </cell>
          <cell r="U118">
            <v>7043</v>
          </cell>
          <cell r="V118">
            <v>2314</v>
          </cell>
          <cell r="W118">
            <v>96</v>
          </cell>
          <cell r="X118">
            <v>22</v>
          </cell>
          <cell r="Y118">
            <v>35835</v>
          </cell>
          <cell r="Z118">
            <v>38927</v>
          </cell>
          <cell r="AA118">
            <v>59550</v>
          </cell>
          <cell r="AB118">
            <v>88124</v>
          </cell>
          <cell r="AC118">
            <v>1662</v>
          </cell>
          <cell r="AD118">
            <v>2264</v>
          </cell>
          <cell r="AE118">
            <v>36893</v>
          </cell>
          <cell r="AF118">
            <v>40439</v>
          </cell>
          <cell r="AG118">
            <v>4080</v>
          </cell>
          <cell r="AH118">
            <v>534</v>
          </cell>
          <cell r="AI118">
            <v>24187</v>
          </cell>
          <cell r="AJ118">
            <v>2480</v>
          </cell>
          <cell r="AK118">
            <v>26133</v>
          </cell>
          <cell r="AL118">
            <v>38951</v>
          </cell>
          <cell r="AM118">
            <v>48158</v>
          </cell>
          <cell r="AN118">
            <v>1610</v>
          </cell>
          <cell r="AO118">
            <v>1843</v>
          </cell>
        </row>
        <row r="119">
          <cell r="B119" t="str">
            <v xml:space="preserve"> เมืองตราด</v>
          </cell>
          <cell r="C119">
            <v>9310</v>
          </cell>
          <cell r="D119">
            <v>9300</v>
          </cell>
          <cell r="E119">
            <v>5670</v>
          </cell>
          <cell r="F119">
            <v>5670</v>
          </cell>
          <cell r="G119">
            <v>13106</v>
          </cell>
          <cell r="H119">
            <v>0</v>
          </cell>
          <cell r="I119">
            <v>2311</v>
          </cell>
          <cell r="J119">
            <v>0</v>
          </cell>
          <cell r="K119">
            <v>8664</v>
          </cell>
          <cell r="L119">
            <v>9205</v>
          </cell>
          <cell r="M119">
            <v>2399</v>
          </cell>
          <cell r="N119">
            <v>2399</v>
          </cell>
          <cell r="O119">
            <v>2399</v>
          </cell>
          <cell r="P119">
            <v>17069</v>
          </cell>
          <cell r="Q119">
            <v>19527</v>
          </cell>
          <cell r="R119">
            <v>3659.0473679999996</v>
          </cell>
          <cell r="S119">
            <v>35395</v>
          </cell>
          <cell r="T119">
            <v>41.46</v>
          </cell>
          <cell r="U119">
            <v>2458</v>
          </cell>
          <cell r="V119">
            <v>1494</v>
          </cell>
          <cell r="W119">
            <v>0</v>
          </cell>
          <cell r="X119">
            <v>0</v>
          </cell>
          <cell r="Y119">
            <v>9649</v>
          </cell>
          <cell r="Z119">
            <v>11437</v>
          </cell>
          <cell r="AA119">
            <v>17514</v>
          </cell>
          <cell r="AB119">
            <v>26864</v>
          </cell>
          <cell r="AC119">
            <v>1815</v>
          </cell>
          <cell r="AD119">
            <v>2349</v>
          </cell>
          <cell r="AE119">
            <v>8693</v>
          </cell>
          <cell r="AF119">
            <v>10105</v>
          </cell>
          <cell r="AG119">
            <v>1458</v>
          </cell>
          <cell r="AH119">
            <v>46</v>
          </cell>
          <cell r="AI119">
            <v>5478</v>
          </cell>
          <cell r="AJ119">
            <v>1180</v>
          </cell>
          <cell r="AK119">
            <v>6612</v>
          </cell>
          <cell r="AL119">
            <v>9592</v>
          </cell>
          <cell r="AM119">
            <v>12880</v>
          </cell>
          <cell r="AN119">
            <v>1751</v>
          </cell>
          <cell r="AO119">
            <v>1948</v>
          </cell>
        </row>
        <row r="120">
          <cell r="B120" t="str">
            <v xml:space="preserve"> เขาสมิง</v>
          </cell>
          <cell r="C120">
            <v>22091</v>
          </cell>
          <cell r="D120">
            <v>21258</v>
          </cell>
          <cell r="E120">
            <v>14515</v>
          </cell>
          <cell r="F120">
            <v>13692</v>
          </cell>
          <cell r="G120">
            <v>23423</v>
          </cell>
          <cell r="H120">
            <v>0</v>
          </cell>
          <cell r="I120">
            <v>1614</v>
          </cell>
          <cell r="J120">
            <v>0</v>
          </cell>
          <cell r="K120">
            <v>21258</v>
          </cell>
          <cell r="L120">
            <v>22283</v>
          </cell>
          <cell r="M120">
            <v>12918</v>
          </cell>
          <cell r="N120">
            <v>12918</v>
          </cell>
          <cell r="O120">
            <v>12918</v>
          </cell>
          <cell r="P120">
            <v>43938</v>
          </cell>
          <cell r="Q120">
            <v>47450</v>
          </cell>
          <cell r="R120">
            <v>31946.566599999998</v>
          </cell>
          <cell r="S120">
            <v>62953</v>
          </cell>
          <cell r="T120">
            <v>16.670000000000002</v>
          </cell>
          <cell r="U120">
            <v>3567</v>
          </cell>
          <cell r="V120">
            <v>520</v>
          </cell>
          <cell r="W120">
            <v>55</v>
          </cell>
          <cell r="X120">
            <v>0</v>
          </cell>
          <cell r="Y120">
            <v>20821</v>
          </cell>
          <cell r="Z120">
            <v>21152</v>
          </cell>
          <cell r="AA120">
            <v>32831</v>
          </cell>
          <cell r="AB120">
            <v>49654</v>
          </cell>
          <cell r="AC120">
            <v>1577</v>
          </cell>
          <cell r="AD120">
            <v>2347</v>
          </cell>
          <cell r="AE120">
            <v>21258</v>
          </cell>
          <cell r="AF120">
            <v>22283</v>
          </cell>
          <cell r="AG120">
            <v>1475</v>
          </cell>
          <cell r="AH120">
            <v>450</v>
          </cell>
          <cell r="AI120">
            <v>13692</v>
          </cell>
          <cell r="AJ120">
            <v>978</v>
          </cell>
          <cell r="AK120">
            <v>14220</v>
          </cell>
          <cell r="AL120">
            <v>23441</v>
          </cell>
          <cell r="AM120">
            <v>27800</v>
          </cell>
          <cell r="AN120">
            <v>1712</v>
          </cell>
          <cell r="AO120">
            <v>1955</v>
          </cell>
        </row>
        <row r="121">
          <cell r="B121" t="str">
            <v xml:space="preserve"> คลองใหญ่</v>
          </cell>
          <cell r="C121">
            <v>881</v>
          </cell>
          <cell r="D121">
            <v>593</v>
          </cell>
          <cell r="E121">
            <v>625</v>
          </cell>
          <cell r="F121">
            <v>533</v>
          </cell>
          <cell r="G121">
            <v>540</v>
          </cell>
          <cell r="H121">
            <v>640</v>
          </cell>
          <cell r="I121">
            <v>864</v>
          </cell>
          <cell r="J121">
            <v>1201</v>
          </cell>
          <cell r="K121">
            <v>559</v>
          </cell>
          <cell r="L121">
            <v>595</v>
          </cell>
          <cell r="M121">
            <v>33</v>
          </cell>
          <cell r="N121">
            <v>33</v>
          </cell>
          <cell r="O121">
            <v>33</v>
          </cell>
          <cell r="P121">
            <v>960</v>
          </cell>
          <cell r="Q121">
            <v>985</v>
          </cell>
          <cell r="R121">
            <v>755.64472000000001</v>
          </cell>
          <cell r="S121">
            <v>1214</v>
          </cell>
          <cell r="T121">
            <v>11.88</v>
          </cell>
          <cell r="U121">
            <v>41</v>
          </cell>
          <cell r="V121">
            <v>110</v>
          </cell>
          <cell r="W121">
            <v>16</v>
          </cell>
          <cell r="X121">
            <v>22</v>
          </cell>
          <cell r="Y121">
            <v>349</v>
          </cell>
          <cell r="Z121">
            <v>463</v>
          </cell>
          <cell r="AA121">
            <v>362</v>
          </cell>
          <cell r="AB121">
            <v>773</v>
          </cell>
          <cell r="AC121">
            <v>1037</v>
          </cell>
          <cell r="AD121">
            <v>1670</v>
          </cell>
          <cell r="AE121">
            <v>598</v>
          </cell>
          <cell r="AF121">
            <v>613</v>
          </cell>
          <cell r="AG121">
            <v>21</v>
          </cell>
          <cell r="AH121">
            <v>6</v>
          </cell>
          <cell r="AI121">
            <v>529</v>
          </cell>
          <cell r="AJ121">
            <v>38</v>
          </cell>
          <cell r="AK121">
            <v>561</v>
          </cell>
          <cell r="AL121">
            <v>536</v>
          </cell>
          <cell r="AM121">
            <v>935</v>
          </cell>
          <cell r="AN121">
            <v>1014</v>
          </cell>
          <cell r="AO121">
            <v>1667</v>
          </cell>
        </row>
        <row r="122">
          <cell r="B122" t="str">
            <v xml:space="preserve"> แหลมงอบ</v>
          </cell>
          <cell r="C122">
            <v>1533</v>
          </cell>
          <cell r="D122">
            <v>1710</v>
          </cell>
          <cell r="E122">
            <v>1268</v>
          </cell>
          <cell r="F122">
            <v>1234</v>
          </cell>
          <cell r="G122">
            <v>1558</v>
          </cell>
          <cell r="H122">
            <v>1669</v>
          </cell>
          <cell r="I122">
            <v>1229</v>
          </cell>
          <cell r="J122">
            <v>1353</v>
          </cell>
          <cell r="K122">
            <v>1502</v>
          </cell>
          <cell r="L122">
            <v>1710</v>
          </cell>
          <cell r="M122">
            <v>1703</v>
          </cell>
          <cell r="N122">
            <v>1703</v>
          </cell>
          <cell r="O122">
            <v>1703</v>
          </cell>
          <cell r="P122">
            <v>1536</v>
          </cell>
          <cell r="Q122">
            <v>1832</v>
          </cell>
          <cell r="R122">
            <v>1220.8594560000001</v>
          </cell>
          <cell r="S122">
            <v>2443</v>
          </cell>
          <cell r="T122">
            <v>17.02</v>
          </cell>
          <cell r="U122">
            <v>307</v>
          </cell>
          <cell r="V122">
            <v>43</v>
          </cell>
          <cell r="W122">
            <v>12</v>
          </cell>
          <cell r="X122">
            <v>0</v>
          </cell>
          <cell r="Y122">
            <v>820</v>
          </cell>
          <cell r="Z122">
            <v>882</v>
          </cell>
          <cell r="AA122">
            <v>773</v>
          </cell>
          <cell r="AB122">
            <v>984</v>
          </cell>
          <cell r="AC122">
            <v>943</v>
          </cell>
          <cell r="AD122">
            <v>1116</v>
          </cell>
          <cell r="AE122">
            <v>1490</v>
          </cell>
          <cell r="AF122">
            <v>1698</v>
          </cell>
          <cell r="AG122">
            <v>220</v>
          </cell>
          <cell r="AH122">
            <v>12</v>
          </cell>
          <cell r="AI122">
            <v>1234</v>
          </cell>
          <cell r="AJ122">
            <v>50</v>
          </cell>
          <cell r="AK122">
            <v>1272</v>
          </cell>
          <cell r="AL122">
            <v>1444</v>
          </cell>
          <cell r="AM122">
            <v>1697</v>
          </cell>
          <cell r="AN122">
            <v>1170</v>
          </cell>
          <cell r="AO122">
            <v>1334</v>
          </cell>
        </row>
        <row r="123">
          <cell r="B123" t="str">
            <v xml:space="preserve"> บ่อไร่</v>
          </cell>
          <cell r="C123">
            <v>4172</v>
          </cell>
          <cell r="D123">
            <v>5593</v>
          </cell>
          <cell r="E123">
            <v>2664</v>
          </cell>
          <cell r="F123">
            <v>3190</v>
          </cell>
          <cell r="G123">
            <v>3319</v>
          </cell>
          <cell r="H123">
            <v>4236</v>
          </cell>
          <cell r="I123">
            <v>1246</v>
          </cell>
          <cell r="J123">
            <v>1328</v>
          </cell>
          <cell r="K123">
            <v>4050</v>
          </cell>
          <cell r="L123">
            <v>4829</v>
          </cell>
          <cell r="M123">
            <v>1438</v>
          </cell>
          <cell r="N123">
            <v>1438</v>
          </cell>
          <cell r="O123">
            <v>1438</v>
          </cell>
          <cell r="P123">
            <v>7579</v>
          </cell>
          <cell r="Q123">
            <v>8168</v>
          </cell>
          <cell r="R123">
            <v>0</v>
          </cell>
          <cell r="S123">
            <v>18486</v>
          </cell>
          <cell r="T123">
            <v>64.45</v>
          </cell>
          <cell r="U123">
            <v>589</v>
          </cell>
          <cell r="V123">
            <v>121</v>
          </cell>
          <cell r="W123">
            <v>0</v>
          </cell>
          <cell r="X123">
            <v>0</v>
          </cell>
          <cell r="Y123">
            <v>3524</v>
          </cell>
          <cell r="Z123">
            <v>4208</v>
          </cell>
          <cell r="AA123">
            <v>7444</v>
          </cell>
          <cell r="AB123">
            <v>9015</v>
          </cell>
          <cell r="AC123">
            <v>2112</v>
          </cell>
          <cell r="AD123">
            <v>2142</v>
          </cell>
          <cell r="AE123">
            <v>4052</v>
          </cell>
          <cell r="AF123">
            <v>4868</v>
          </cell>
          <cell r="AG123">
            <v>822</v>
          </cell>
          <cell r="AH123">
            <v>6</v>
          </cell>
          <cell r="AI123">
            <v>2534</v>
          </cell>
          <cell r="AJ123">
            <v>215</v>
          </cell>
          <cell r="AK123">
            <v>2743</v>
          </cell>
          <cell r="AL123">
            <v>3122</v>
          </cell>
          <cell r="AM123">
            <v>3944</v>
          </cell>
          <cell r="AN123">
            <v>1232</v>
          </cell>
          <cell r="AO123">
            <v>1438</v>
          </cell>
        </row>
        <row r="124">
          <cell r="B124" t="str">
            <v xml:space="preserve"> เกาะกูด</v>
          </cell>
          <cell r="C124">
            <v>24</v>
          </cell>
          <cell r="D124">
            <v>24</v>
          </cell>
          <cell r="E124">
            <v>20</v>
          </cell>
          <cell r="F124">
            <v>20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21</v>
          </cell>
          <cell r="L124">
            <v>21</v>
          </cell>
          <cell r="AE124">
            <v>21</v>
          </cell>
          <cell r="AF124">
            <v>23</v>
          </cell>
          <cell r="AG124">
            <v>3</v>
          </cell>
          <cell r="AH124">
            <v>1</v>
          </cell>
          <cell r="AI124">
            <v>21</v>
          </cell>
          <cell r="AJ124">
            <v>0</v>
          </cell>
          <cell r="AK124">
            <v>20</v>
          </cell>
          <cell r="AL124">
            <v>14</v>
          </cell>
          <cell r="AM124">
            <v>17</v>
          </cell>
          <cell r="AN124">
            <v>688</v>
          </cell>
          <cell r="AO124">
            <v>850</v>
          </cell>
        </row>
        <row r="125">
          <cell r="B125" t="str">
            <v xml:space="preserve"> เกาะช้าง</v>
          </cell>
          <cell r="C125">
            <v>725</v>
          </cell>
          <cell r="D125">
            <v>725</v>
          </cell>
          <cell r="E125">
            <v>665</v>
          </cell>
          <cell r="F125">
            <v>665</v>
          </cell>
          <cell r="G125">
            <v>1410</v>
          </cell>
          <cell r="H125">
            <v>0</v>
          </cell>
          <cell r="I125">
            <v>2120</v>
          </cell>
          <cell r="J125">
            <v>0</v>
          </cell>
          <cell r="K125">
            <v>739</v>
          </cell>
          <cell r="L125">
            <v>781</v>
          </cell>
          <cell r="M125">
            <v>846</v>
          </cell>
          <cell r="N125">
            <v>846</v>
          </cell>
          <cell r="O125">
            <v>846</v>
          </cell>
          <cell r="P125">
            <v>1452</v>
          </cell>
          <cell r="Q125">
            <v>1519</v>
          </cell>
          <cell r="R125">
            <v>1100.4000559999999</v>
          </cell>
          <cell r="S125">
            <v>1938</v>
          </cell>
          <cell r="T125">
            <v>14.06</v>
          </cell>
          <cell r="U125">
            <v>81</v>
          </cell>
          <cell r="V125">
            <v>26</v>
          </cell>
          <cell r="W125">
            <v>13</v>
          </cell>
          <cell r="X125">
            <v>0</v>
          </cell>
          <cell r="Y125">
            <v>672</v>
          </cell>
          <cell r="Z125">
            <v>785</v>
          </cell>
          <cell r="AA125">
            <v>626</v>
          </cell>
          <cell r="AB125">
            <v>834</v>
          </cell>
          <cell r="AC125">
            <v>932</v>
          </cell>
          <cell r="AD125">
            <v>1062</v>
          </cell>
          <cell r="AE125">
            <v>781</v>
          </cell>
          <cell r="AF125">
            <v>849</v>
          </cell>
          <cell r="AG125">
            <v>81</v>
          </cell>
          <cell r="AH125">
            <v>13</v>
          </cell>
          <cell r="AI125">
            <v>699</v>
          </cell>
          <cell r="AJ125">
            <v>19</v>
          </cell>
          <cell r="AK125">
            <v>705</v>
          </cell>
          <cell r="AL125">
            <v>802</v>
          </cell>
          <cell r="AM125">
            <v>885</v>
          </cell>
          <cell r="AN125">
            <v>1148</v>
          </cell>
          <cell r="AO125">
            <v>1256</v>
          </cell>
        </row>
        <row r="126">
          <cell r="B126" t="str">
            <v>ระยอง</v>
          </cell>
          <cell r="C126">
            <v>62473</v>
          </cell>
          <cell r="D126">
            <v>74557</v>
          </cell>
          <cell r="E126">
            <v>50920</v>
          </cell>
          <cell r="F126">
            <v>57808</v>
          </cell>
          <cell r="G126">
            <v>62661</v>
          </cell>
          <cell r="H126">
            <v>111946</v>
          </cell>
          <cell r="I126">
            <v>1231</v>
          </cell>
          <cell r="J126">
            <v>1937</v>
          </cell>
          <cell r="K126">
            <v>68389</v>
          </cell>
          <cell r="L126">
            <v>71858</v>
          </cell>
          <cell r="M126">
            <v>52078</v>
          </cell>
          <cell r="N126">
            <v>52078</v>
          </cell>
          <cell r="O126">
            <v>52078</v>
          </cell>
          <cell r="P126">
            <v>56299</v>
          </cell>
          <cell r="Q126">
            <v>61024</v>
          </cell>
          <cell r="R126">
            <v>43142.747520000004</v>
          </cell>
          <cell r="S126">
            <v>78905</v>
          </cell>
          <cell r="T126">
            <v>14.95</v>
          </cell>
          <cell r="U126">
            <v>4939</v>
          </cell>
          <cell r="V126">
            <v>1653</v>
          </cell>
          <cell r="W126">
            <v>213</v>
          </cell>
          <cell r="X126">
            <v>254</v>
          </cell>
          <cell r="Y126">
            <v>30469</v>
          </cell>
          <cell r="Z126">
            <v>31818</v>
          </cell>
          <cell r="AA126">
            <v>53250.21</v>
          </cell>
          <cell r="AB126">
            <v>53948.11</v>
          </cell>
          <cell r="AC126">
            <v>1748</v>
          </cell>
          <cell r="AD126">
            <v>1696</v>
          </cell>
          <cell r="AE126">
            <v>70441</v>
          </cell>
          <cell r="AF126">
            <v>73650</v>
          </cell>
          <cell r="AG126">
            <v>3312</v>
          </cell>
          <cell r="AH126">
            <v>103</v>
          </cell>
          <cell r="AI126">
            <v>61005</v>
          </cell>
          <cell r="AJ126">
            <v>3567</v>
          </cell>
          <cell r="AK126">
            <v>64469</v>
          </cell>
          <cell r="AL126">
            <v>85880</v>
          </cell>
          <cell r="AM126">
            <v>108093</v>
          </cell>
          <cell r="AN126">
            <v>1408</v>
          </cell>
          <cell r="AO126">
            <v>1677</v>
          </cell>
        </row>
        <row r="127">
          <cell r="B127" t="str">
            <v xml:space="preserve"> เมืองระยอง</v>
          </cell>
          <cell r="C127">
            <v>7629</v>
          </cell>
          <cell r="D127">
            <v>6602</v>
          </cell>
          <cell r="E127">
            <v>5277</v>
          </cell>
          <cell r="F127">
            <v>5123</v>
          </cell>
          <cell r="G127">
            <v>8134</v>
          </cell>
          <cell r="H127">
            <v>9353</v>
          </cell>
          <cell r="I127">
            <v>1541</v>
          </cell>
          <cell r="J127">
            <v>1826</v>
          </cell>
          <cell r="K127">
            <v>5452</v>
          </cell>
          <cell r="L127">
            <v>6299</v>
          </cell>
          <cell r="M127">
            <v>4922</v>
          </cell>
          <cell r="N127">
            <v>4922</v>
          </cell>
          <cell r="O127">
            <v>4922</v>
          </cell>
          <cell r="P127">
            <v>6287</v>
          </cell>
          <cell r="Q127">
            <v>6258</v>
          </cell>
          <cell r="R127">
            <v>0</v>
          </cell>
          <cell r="S127">
            <v>15343</v>
          </cell>
          <cell r="T127">
            <v>74.069999999999993</v>
          </cell>
          <cell r="U127">
            <v>10</v>
          </cell>
          <cell r="V127">
            <v>153</v>
          </cell>
          <cell r="W127">
            <v>39</v>
          </cell>
          <cell r="X127">
            <v>15</v>
          </cell>
          <cell r="Y127">
            <v>5917</v>
          </cell>
          <cell r="Z127">
            <v>5893</v>
          </cell>
          <cell r="AA127">
            <v>3934</v>
          </cell>
          <cell r="AB127">
            <v>3464</v>
          </cell>
          <cell r="AC127">
            <v>665</v>
          </cell>
          <cell r="AD127">
            <v>588</v>
          </cell>
          <cell r="AE127">
            <v>6299</v>
          </cell>
          <cell r="AF127">
            <v>6626</v>
          </cell>
          <cell r="AG127">
            <v>359</v>
          </cell>
          <cell r="AH127">
            <v>32</v>
          </cell>
          <cell r="AI127">
            <v>5448</v>
          </cell>
          <cell r="AJ127">
            <v>0</v>
          </cell>
          <cell r="AK127">
            <v>5416</v>
          </cell>
          <cell r="AL127">
            <v>5938</v>
          </cell>
          <cell r="AM127">
            <v>7095</v>
          </cell>
          <cell r="AN127">
            <v>1090</v>
          </cell>
          <cell r="AO127">
            <v>1310</v>
          </cell>
        </row>
        <row r="128">
          <cell r="B128" t="str">
            <v xml:space="preserve"> แกลง</v>
          </cell>
          <cell r="C128">
            <v>32317</v>
          </cell>
          <cell r="D128">
            <v>41493</v>
          </cell>
          <cell r="E128">
            <v>28760</v>
          </cell>
          <cell r="F128">
            <v>33937</v>
          </cell>
          <cell r="G128">
            <v>38816</v>
          </cell>
          <cell r="H128">
            <v>52189</v>
          </cell>
          <cell r="I128">
            <v>1350</v>
          </cell>
          <cell r="J128">
            <v>1538</v>
          </cell>
          <cell r="K128">
            <v>39832</v>
          </cell>
          <cell r="L128">
            <v>40579</v>
          </cell>
          <cell r="M128">
            <v>37216</v>
          </cell>
          <cell r="N128">
            <v>37216</v>
          </cell>
          <cell r="O128">
            <v>37216</v>
          </cell>
          <cell r="P128">
            <v>23290</v>
          </cell>
          <cell r="Q128">
            <v>25818</v>
          </cell>
          <cell r="R128">
            <v>2464.5862799999995</v>
          </cell>
          <cell r="S128">
            <v>49171</v>
          </cell>
          <cell r="T128">
            <v>46.15</v>
          </cell>
          <cell r="U128">
            <v>2614</v>
          </cell>
          <cell r="V128">
            <v>1088</v>
          </cell>
          <cell r="W128">
            <v>86</v>
          </cell>
          <cell r="X128">
            <v>101</v>
          </cell>
          <cell r="Y128">
            <v>11844</v>
          </cell>
          <cell r="Z128">
            <v>11919</v>
          </cell>
          <cell r="AA128">
            <v>25468</v>
          </cell>
          <cell r="AB128">
            <v>23903</v>
          </cell>
          <cell r="AC128">
            <v>2150</v>
          </cell>
          <cell r="AD128">
            <v>2005</v>
          </cell>
          <cell r="AE128">
            <v>40364</v>
          </cell>
          <cell r="AF128">
            <v>41742</v>
          </cell>
          <cell r="AG128">
            <v>1385</v>
          </cell>
          <cell r="AH128">
            <v>7</v>
          </cell>
          <cell r="AI128">
            <v>35885</v>
          </cell>
          <cell r="AJ128">
            <v>1659</v>
          </cell>
          <cell r="AK128">
            <v>37537</v>
          </cell>
          <cell r="AL128">
            <v>55622</v>
          </cell>
          <cell r="AM128">
            <v>67567</v>
          </cell>
          <cell r="AN128">
            <v>1550</v>
          </cell>
          <cell r="AO128">
            <v>1800</v>
          </cell>
        </row>
        <row r="129">
          <cell r="B129" t="str">
            <v xml:space="preserve"> บ้านค่าย</v>
          </cell>
          <cell r="C129">
            <v>1774</v>
          </cell>
          <cell r="D129">
            <v>2438</v>
          </cell>
          <cell r="E129">
            <v>1559</v>
          </cell>
          <cell r="F129">
            <v>1968</v>
          </cell>
          <cell r="G129">
            <v>1131</v>
          </cell>
          <cell r="H129">
            <v>2288</v>
          </cell>
          <cell r="I129">
            <v>725</v>
          </cell>
          <cell r="J129">
            <v>1163</v>
          </cell>
          <cell r="K129">
            <v>1751</v>
          </cell>
          <cell r="L129">
            <v>2146</v>
          </cell>
          <cell r="M129">
            <v>751</v>
          </cell>
          <cell r="N129">
            <v>751</v>
          </cell>
          <cell r="O129">
            <v>751</v>
          </cell>
          <cell r="P129">
            <v>1075</v>
          </cell>
          <cell r="Q129">
            <v>1255</v>
          </cell>
          <cell r="R129">
            <v>553.95699999999999</v>
          </cell>
          <cell r="S129">
            <v>1956</v>
          </cell>
          <cell r="T129">
            <v>28.5</v>
          </cell>
          <cell r="U129">
            <v>200</v>
          </cell>
          <cell r="V129">
            <v>0</v>
          </cell>
          <cell r="W129">
            <v>19</v>
          </cell>
          <cell r="X129">
            <v>0</v>
          </cell>
          <cell r="Y129">
            <v>834</v>
          </cell>
          <cell r="Z129">
            <v>814</v>
          </cell>
          <cell r="AA129">
            <v>2323</v>
          </cell>
          <cell r="AB129">
            <v>2049</v>
          </cell>
          <cell r="AC129">
            <v>2785</v>
          </cell>
          <cell r="AD129">
            <v>2517</v>
          </cell>
          <cell r="AE129">
            <v>2087</v>
          </cell>
          <cell r="AF129">
            <v>2268</v>
          </cell>
          <cell r="AG129">
            <v>200</v>
          </cell>
          <cell r="AH129">
            <v>19</v>
          </cell>
          <cell r="AI129">
            <v>1927</v>
          </cell>
          <cell r="AJ129">
            <v>15</v>
          </cell>
          <cell r="AK129">
            <v>1923</v>
          </cell>
          <cell r="AL129">
            <v>2120</v>
          </cell>
          <cell r="AM129">
            <v>2615</v>
          </cell>
          <cell r="AN129">
            <v>1100</v>
          </cell>
          <cell r="AO129">
            <v>1360</v>
          </cell>
        </row>
        <row r="130">
          <cell r="B130" t="str">
            <v xml:space="preserve"> ปลวกแดง</v>
          </cell>
          <cell r="C130">
            <v>56</v>
          </cell>
          <cell r="D130">
            <v>467</v>
          </cell>
          <cell r="E130">
            <v>37</v>
          </cell>
          <cell r="F130">
            <v>52</v>
          </cell>
          <cell r="G130">
            <v>9</v>
          </cell>
          <cell r="H130">
            <v>136</v>
          </cell>
          <cell r="I130">
            <v>243</v>
          </cell>
          <cell r="J130">
            <v>2615</v>
          </cell>
          <cell r="K130">
            <v>192</v>
          </cell>
          <cell r="L130">
            <v>292</v>
          </cell>
          <cell r="M130">
            <v>201</v>
          </cell>
          <cell r="N130">
            <v>201</v>
          </cell>
          <cell r="O130">
            <v>201</v>
          </cell>
          <cell r="P130">
            <v>431</v>
          </cell>
          <cell r="Q130">
            <v>869</v>
          </cell>
          <cell r="R130">
            <v>0</v>
          </cell>
          <cell r="S130">
            <v>2175</v>
          </cell>
          <cell r="T130">
            <v>76.650000000000006</v>
          </cell>
          <cell r="U130">
            <v>438</v>
          </cell>
          <cell r="V130">
            <v>0</v>
          </cell>
          <cell r="W130">
            <v>0</v>
          </cell>
          <cell r="X130">
            <v>0</v>
          </cell>
          <cell r="Y130">
            <v>1</v>
          </cell>
          <cell r="Z130">
            <v>1</v>
          </cell>
          <cell r="AA130">
            <v>0.21</v>
          </cell>
          <cell r="AB130">
            <v>0.11</v>
          </cell>
          <cell r="AC130">
            <v>0</v>
          </cell>
          <cell r="AD130">
            <v>0</v>
          </cell>
          <cell r="AE130">
            <v>292</v>
          </cell>
          <cell r="AF130">
            <v>467</v>
          </cell>
          <cell r="AG130">
            <v>175</v>
          </cell>
          <cell r="AH130">
            <v>0</v>
          </cell>
          <cell r="AI130">
            <v>82</v>
          </cell>
          <cell r="AJ130">
            <v>0</v>
          </cell>
          <cell r="AK130">
            <v>82</v>
          </cell>
          <cell r="AL130">
            <v>69</v>
          </cell>
          <cell r="AM130">
            <v>80</v>
          </cell>
          <cell r="AN130">
            <v>836</v>
          </cell>
          <cell r="AO130">
            <v>980</v>
          </cell>
        </row>
        <row r="131">
          <cell r="B131" t="str">
            <v xml:space="preserve"> บ้านฉาง</v>
          </cell>
          <cell r="C131">
            <v>18</v>
          </cell>
          <cell r="D131">
            <v>26</v>
          </cell>
          <cell r="E131">
            <v>9</v>
          </cell>
          <cell r="F131">
            <v>18</v>
          </cell>
          <cell r="G131">
            <v>0</v>
          </cell>
          <cell r="H131">
            <v>14</v>
          </cell>
          <cell r="I131">
            <v>0</v>
          </cell>
          <cell r="J131">
            <v>778</v>
          </cell>
          <cell r="K131">
            <v>10</v>
          </cell>
          <cell r="L131">
            <v>29</v>
          </cell>
          <cell r="AE131">
            <v>18</v>
          </cell>
          <cell r="AF131">
            <v>26</v>
          </cell>
          <cell r="AG131">
            <v>8</v>
          </cell>
          <cell r="AH131">
            <v>0</v>
          </cell>
          <cell r="AI131">
            <v>18</v>
          </cell>
          <cell r="AJ131">
            <v>0</v>
          </cell>
          <cell r="AK131">
            <v>18</v>
          </cell>
          <cell r="AL131">
            <v>18</v>
          </cell>
          <cell r="AM131">
            <v>19</v>
          </cell>
          <cell r="AN131">
            <v>994</v>
          </cell>
          <cell r="AO131">
            <v>1058</v>
          </cell>
        </row>
        <row r="132">
          <cell r="B132" t="str">
            <v xml:space="preserve"> วังจันทร์</v>
          </cell>
          <cell r="C132">
            <v>10114</v>
          </cell>
          <cell r="D132">
            <v>11546</v>
          </cell>
          <cell r="E132">
            <v>7976</v>
          </cell>
          <cell r="F132">
            <v>9408</v>
          </cell>
          <cell r="G132">
            <v>9879</v>
          </cell>
          <cell r="H132">
            <v>34067</v>
          </cell>
          <cell r="I132">
            <v>1239</v>
          </cell>
          <cell r="J132">
            <v>3621</v>
          </cell>
          <cell r="K132">
            <v>9934</v>
          </cell>
          <cell r="L132">
            <v>10460</v>
          </cell>
          <cell r="M132">
            <v>4937</v>
          </cell>
          <cell r="N132">
            <v>4937</v>
          </cell>
          <cell r="O132">
            <v>4937</v>
          </cell>
          <cell r="P132">
            <v>8899</v>
          </cell>
          <cell r="Q132">
            <v>9746</v>
          </cell>
          <cell r="R132">
            <v>6481.4408560000011</v>
          </cell>
          <cell r="S132">
            <v>13011</v>
          </cell>
          <cell r="T132">
            <v>17.09</v>
          </cell>
          <cell r="U132">
            <v>916</v>
          </cell>
          <cell r="V132">
            <v>236</v>
          </cell>
          <cell r="W132">
            <v>69</v>
          </cell>
          <cell r="X132">
            <v>30</v>
          </cell>
          <cell r="Y132">
            <v>6010</v>
          </cell>
          <cell r="Z132">
            <v>6595</v>
          </cell>
          <cell r="AA132">
            <v>11781</v>
          </cell>
          <cell r="AB132">
            <v>15171</v>
          </cell>
          <cell r="AC132">
            <v>1960</v>
          </cell>
          <cell r="AD132">
            <v>2300</v>
          </cell>
          <cell r="AE132">
            <v>10057</v>
          </cell>
          <cell r="AF132">
            <v>10717</v>
          </cell>
          <cell r="AG132">
            <v>675</v>
          </cell>
          <cell r="AH132">
            <v>15</v>
          </cell>
          <cell r="AI132">
            <v>7952</v>
          </cell>
          <cell r="AJ132">
            <v>1416</v>
          </cell>
          <cell r="AK132">
            <v>9353</v>
          </cell>
          <cell r="AL132">
            <v>10497</v>
          </cell>
          <cell r="AM132">
            <v>16040</v>
          </cell>
          <cell r="AN132">
            <v>1320</v>
          </cell>
          <cell r="AO132">
            <v>1715</v>
          </cell>
        </row>
        <row r="133">
          <cell r="B133" t="str">
            <v xml:space="preserve"> เขาชะเมา</v>
          </cell>
          <cell r="C133">
            <v>10362</v>
          </cell>
          <cell r="D133">
            <v>11782</v>
          </cell>
          <cell r="E133">
            <v>7110</v>
          </cell>
          <cell r="F133">
            <v>7110</v>
          </cell>
          <cell r="G133">
            <v>4618</v>
          </cell>
          <cell r="H133">
            <v>13737</v>
          </cell>
          <cell r="I133">
            <v>650</v>
          </cell>
          <cell r="J133">
            <v>1932</v>
          </cell>
          <cell r="K133">
            <v>11015</v>
          </cell>
          <cell r="L133">
            <v>11775</v>
          </cell>
          <cell r="M133">
            <v>4035</v>
          </cell>
          <cell r="N133">
            <v>4035</v>
          </cell>
          <cell r="O133">
            <v>4035</v>
          </cell>
          <cell r="P133">
            <v>16303</v>
          </cell>
          <cell r="Q133">
            <v>17064</v>
          </cell>
          <cell r="R133">
            <v>2154.0228480000005</v>
          </cell>
          <cell r="S133">
            <v>31974</v>
          </cell>
          <cell r="T133">
            <v>44.58</v>
          </cell>
          <cell r="U133">
            <v>761</v>
          </cell>
          <cell r="V133">
            <v>145</v>
          </cell>
          <cell r="W133">
            <v>0</v>
          </cell>
          <cell r="X133">
            <v>108</v>
          </cell>
          <cell r="Y133">
            <v>5854</v>
          </cell>
          <cell r="Z133">
            <v>6587</v>
          </cell>
          <cell r="AA133">
            <v>9737</v>
          </cell>
          <cell r="AB133">
            <v>9355</v>
          </cell>
          <cell r="AC133">
            <v>1663</v>
          </cell>
          <cell r="AD133">
            <v>1420</v>
          </cell>
          <cell r="AE133">
            <v>11046</v>
          </cell>
          <cell r="AF133">
            <v>11526</v>
          </cell>
          <cell r="AG133">
            <v>510</v>
          </cell>
          <cell r="AH133">
            <v>30</v>
          </cell>
          <cell r="AI133">
            <v>9442</v>
          </cell>
          <cell r="AJ133">
            <v>476</v>
          </cell>
          <cell r="AK133">
            <v>9888</v>
          </cell>
          <cell r="AL133">
            <v>11330</v>
          </cell>
          <cell r="AM133">
            <v>14387</v>
          </cell>
          <cell r="AN133">
            <v>1200</v>
          </cell>
          <cell r="AO133">
            <v>1455</v>
          </cell>
        </row>
        <row r="134">
          <cell r="B134" t="str">
            <v xml:space="preserve"> นิคมพัฒนา</v>
          </cell>
          <cell r="C134">
            <v>203</v>
          </cell>
          <cell r="D134">
            <v>203</v>
          </cell>
          <cell r="E134">
            <v>192</v>
          </cell>
          <cell r="F134">
            <v>192</v>
          </cell>
          <cell r="G134">
            <v>74</v>
          </cell>
          <cell r="H134">
            <v>162</v>
          </cell>
          <cell r="I134">
            <v>385</v>
          </cell>
          <cell r="J134">
            <v>844</v>
          </cell>
          <cell r="K134">
            <v>203</v>
          </cell>
          <cell r="L134">
            <v>278</v>
          </cell>
          <cell r="M134">
            <v>16</v>
          </cell>
          <cell r="N134">
            <v>16</v>
          </cell>
          <cell r="O134">
            <v>16</v>
          </cell>
          <cell r="P134">
            <v>14</v>
          </cell>
          <cell r="Q134">
            <v>14</v>
          </cell>
          <cell r="R134">
            <v>0</v>
          </cell>
          <cell r="S134">
            <v>32</v>
          </cell>
          <cell r="T134">
            <v>66.52</v>
          </cell>
          <cell r="U134">
            <v>0</v>
          </cell>
          <cell r="V134">
            <v>31</v>
          </cell>
          <cell r="W134">
            <v>0</v>
          </cell>
          <cell r="X134">
            <v>0</v>
          </cell>
          <cell r="Y134">
            <v>9</v>
          </cell>
          <cell r="Z134">
            <v>9</v>
          </cell>
          <cell r="AA134">
            <v>7</v>
          </cell>
          <cell r="AB134">
            <v>6</v>
          </cell>
          <cell r="AC134">
            <v>778</v>
          </cell>
          <cell r="AD134">
            <v>667</v>
          </cell>
          <cell r="AE134">
            <v>278</v>
          </cell>
          <cell r="AF134">
            <v>278</v>
          </cell>
          <cell r="AG134">
            <v>0</v>
          </cell>
          <cell r="AH134">
            <v>0</v>
          </cell>
          <cell r="AI134">
            <v>251</v>
          </cell>
          <cell r="AJ134">
            <v>1</v>
          </cell>
          <cell r="AK134">
            <v>252</v>
          </cell>
          <cell r="AL134">
            <v>286</v>
          </cell>
          <cell r="AM134">
            <v>290</v>
          </cell>
          <cell r="AN134">
            <v>1140</v>
          </cell>
          <cell r="AO134">
            <v>1150</v>
          </cell>
        </row>
        <row r="135">
          <cell r="B135" t="str">
            <v>ชลบุรี</v>
          </cell>
          <cell r="C135">
            <v>243</v>
          </cell>
          <cell r="D135">
            <v>243</v>
          </cell>
          <cell r="E135">
            <v>208</v>
          </cell>
          <cell r="F135">
            <v>208</v>
          </cell>
          <cell r="G135">
            <v>56</v>
          </cell>
          <cell r="H135">
            <v>38</v>
          </cell>
          <cell r="I135">
            <v>269</v>
          </cell>
          <cell r="J135">
            <v>183</v>
          </cell>
          <cell r="K135">
            <v>238</v>
          </cell>
          <cell r="L135">
            <v>320</v>
          </cell>
          <cell r="M135">
            <v>267</v>
          </cell>
          <cell r="N135">
            <v>267</v>
          </cell>
          <cell r="O135">
            <v>267</v>
          </cell>
          <cell r="P135">
            <v>448</v>
          </cell>
          <cell r="Q135">
            <v>475</v>
          </cell>
          <cell r="R135">
            <v>109.3963</v>
          </cell>
          <cell r="S135">
            <v>841</v>
          </cell>
          <cell r="T135">
            <v>39.270000000000003</v>
          </cell>
          <cell r="U135">
            <v>35</v>
          </cell>
          <cell r="V135">
            <v>28</v>
          </cell>
          <cell r="W135">
            <v>8</v>
          </cell>
          <cell r="X135">
            <v>6</v>
          </cell>
          <cell r="Y135">
            <v>137</v>
          </cell>
          <cell r="Z135">
            <v>136</v>
          </cell>
          <cell r="AA135">
            <v>127</v>
          </cell>
          <cell r="AB135">
            <v>171</v>
          </cell>
          <cell r="AC135">
            <v>927</v>
          </cell>
          <cell r="AD135">
            <v>1257</v>
          </cell>
          <cell r="AE135">
            <v>340</v>
          </cell>
          <cell r="AF135">
            <v>481</v>
          </cell>
          <cell r="AG135">
            <v>143</v>
          </cell>
          <cell r="AH135">
            <v>2</v>
          </cell>
          <cell r="AI135">
            <v>142</v>
          </cell>
          <cell r="AJ135">
            <v>91</v>
          </cell>
          <cell r="AK135">
            <v>231</v>
          </cell>
          <cell r="AL135">
            <v>141</v>
          </cell>
          <cell r="AM135">
            <v>230</v>
          </cell>
          <cell r="AN135">
            <v>993</v>
          </cell>
          <cell r="AO135">
            <v>996</v>
          </cell>
        </row>
        <row r="136">
          <cell r="B136" t="str">
            <v xml:space="preserve"> บางละมุง</v>
          </cell>
          <cell r="C136">
            <v>10</v>
          </cell>
          <cell r="D136">
            <v>10</v>
          </cell>
          <cell r="E136">
            <v>5</v>
          </cell>
          <cell r="F136">
            <v>5</v>
          </cell>
          <cell r="G136">
            <v>4</v>
          </cell>
          <cell r="H136">
            <v>2</v>
          </cell>
          <cell r="I136">
            <v>800</v>
          </cell>
          <cell r="J136">
            <v>400</v>
          </cell>
          <cell r="K136">
            <v>4</v>
          </cell>
          <cell r="L136">
            <v>4</v>
          </cell>
          <cell r="AE136">
            <v>3</v>
          </cell>
          <cell r="AF136">
            <v>13</v>
          </cell>
          <cell r="AG136">
            <v>10</v>
          </cell>
          <cell r="AH136">
            <v>0</v>
          </cell>
          <cell r="AI136">
            <v>1</v>
          </cell>
          <cell r="AJ136">
            <v>0</v>
          </cell>
          <cell r="AK136">
            <v>1</v>
          </cell>
          <cell r="AL136">
            <v>1</v>
          </cell>
          <cell r="AM136">
            <v>1</v>
          </cell>
          <cell r="AN136">
            <v>750</v>
          </cell>
          <cell r="AO136">
            <v>806</v>
          </cell>
        </row>
        <row r="137">
          <cell r="B137" t="str">
            <v xml:space="preserve"> พนัสนิคม</v>
          </cell>
          <cell r="AE137">
            <v>31</v>
          </cell>
          <cell r="AF137">
            <v>32</v>
          </cell>
          <cell r="AG137">
            <v>1</v>
          </cell>
          <cell r="AI137">
            <v>17</v>
          </cell>
          <cell r="AJ137">
            <v>0</v>
          </cell>
          <cell r="AK137">
            <v>17</v>
          </cell>
          <cell r="AL137">
            <v>14</v>
          </cell>
          <cell r="AM137">
            <v>16</v>
          </cell>
          <cell r="AN137">
            <v>850</v>
          </cell>
          <cell r="AO137">
            <v>950</v>
          </cell>
        </row>
        <row r="138">
          <cell r="B138" t="str">
            <v xml:space="preserve"> ศรีราชา</v>
          </cell>
          <cell r="C138">
            <v>85</v>
          </cell>
          <cell r="D138">
            <v>85</v>
          </cell>
          <cell r="E138">
            <v>69</v>
          </cell>
          <cell r="F138">
            <v>69</v>
          </cell>
          <cell r="G138">
            <v>36</v>
          </cell>
          <cell r="H138">
            <v>0</v>
          </cell>
          <cell r="I138">
            <v>522</v>
          </cell>
          <cell r="J138">
            <v>0</v>
          </cell>
          <cell r="L138">
            <v>40</v>
          </cell>
          <cell r="P138">
            <v>12</v>
          </cell>
          <cell r="Q138">
            <v>15</v>
          </cell>
          <cell r="R138">
            <v>15</v>
          </cell>
          <cell r="S138">
            <v>15</v>
          </cell>
          <cell r="U138">
            <v>3</v>
          </cell>
          <cell r="V138">
            <v>0</v>
          </cell>
          <cell r="W138">
            <v>0</v>
          </cell>
          <cell r="X138">
            <v>0</v>
          </cell>
          <cell r="Y138">
            <v>12</v>
          </cell>
          <cell r="Z138">
            <v>12</v>
          </cell>
          <cell r="AA138">
            <v>12</v>
          </cell>
          <cell r="AB138">
            <v>10</v>
          </cell>
          <cell r="AC138">
            <v>1000</v>
          </cell>
          <cell r="AD138">
            <v>833</v>
          </cell>
          <cell r="AE138">
            <v>54</v>
          </cell>
          <cell r="AF138">
            <v>57</v>
          </cell>
          <cell r="AG138">
            <v>3</v>
          </cell>
          <cell r="AH138">
            <v>0</v>
          </cell>
          <cell r="AI138">
            <v>30</v>
          </cell>
          <cell r="AJ138">
            <v>0</v>
          </cell>
          <cell r="AK138">
            <v>30</v>
          </cell>
          <cell r="AL138">
            <v>26</v>
          </cell>
          <cell r="AM138">
            <v>25</v>
          </cell>
          <cell r="AN138">
            <v>853</v>
          </cell>
          <cell r="AO138">
            <v>833</v>
          </cell>
        </row>
        <row r="139">
          <cell r="B139" t="str">
            <v xml:space="preserve"> สัตหีบ</v>
          </cell>
          <cell r="C139">
            <v>29</v>
          </cell>
          <cell r="D139">
            <v>29</v>
          </cell>
          <cell r="E139">
            <v>24</v>
          </cell>
          <cell r="F139">
            <v>24</v>
          </cell>
          <cell r="G139">
            <v>14</v>
          </cell>
          <cell r="H139">
            <v>14</v>
          </cell>
          <cell r="I139">
            <v>583</v>
          </cell>
          <cell r="J139">
            <v>583</v>
          </cell>
          <cell r="K139">
            <v>4</v>
          </cell>
          <cell r="L139">
            <v>4</v>
          </cell>
          <cell r="AE139">
            <v>4</v>
          </cell>
          <cell r="AF139">
            <v>4</v>
          </cell>
          <cell r="AG139">
            <v>0</v>
          </cell>
          <cell r="AH139">
            <v>0</v>
          </cell>
          <cell r="AI139">
            <v>3</v>
          </cell>
          <cell r="AJ139">
            <v>0</v>
          </cell>
          <cell r="AK139">
            <v>3</v>
          </cell>
          <cell r="AL139">
            <v>2</v>
          </cell>
          <cell r="AM139">
            <v>2</v>
          </cell>
          <cell r="AN139">
            <v>750</v>
          </cell>
          <cell r="AO139">
            <v>671</v>
          </cell>
        </row>
        <row r="140">
          <cell r="B140" t="str">
            <v xml:space="preserve"> หนองใหญ่</v>
          </cell>
          <cell r="L140">
            <v>41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41</v>
          </cell>
          <cell r="AF140">
            <v>138</v>
          </cell>
          <cell r="AG140">
            <v>97</v>
          </cell>
          <cell r="AH140">
            <v>0</v>
          </cell>
          <cell r="AI140">
            <v>1</v>
          </cell>
          <cell r="AJ140">
            <v>33</v>
          </cell>
          <cell r="AK140">
            <v>34</v>
          </cell>
          <cell r="AL140">
            <v>1</v>
          </cell>
          <cell r="AM140">
            <v>11</v>
          </cell>
          <cell r="AN140">
            <v>600</v>
          </cell>
          <cell r="AO140">
            <v>310</v>
          </cell>
        </row>
        <row r="141">
          <cell r="B141" t="str">
            <v>เกาะจันทร์</v>
          </cell>
          <cell r="C141">
            <v>4</v>
          </cell>
          <cell r="D141">
            <v>4</v>
          </cell>
          <cell r="E141">
            <v>2</v>
          </cell>
          <cell r="F141">
            <v>2</v>
          </cell>
          <cell r="G141">
            <v>2</v>
          </cell>
          <cell r="H141">
            <v>0</v>
          </cell>
          <cell r="I141">
            <v>1000</v>
          </cell>
          <cell r="J141">
            <v>0</v>
          </cell>
          <cell r="L141">
            <v>1</v>
          </cell>
          <cell r="AE141">
            <v>2</v>
          </cell>
          <cell r="AF141">
            <v>2</v>
          </cell>
          <cell r="AG141">
            <v>0</v>
          </cell>
          <cell r="AH141">
            <v>0</v>
          </cell>
          <cell r="AI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B142" t="str">
            <v xml:space="preserve"> บ่อทอง</v>
          </cell>
          <cell r="C142">
            <v>115</v>
          </cell>
          <cell r="D142">
            <v>115</v>
          </cell>
          <cell r="E142">
            <v>108</v>
          </cell>
          <cell r="F142">
            <v>108</v>
          </cell>
          <cell r="G142">
            <v>0</v>
          </cell>
          <cell r="H142">
            <v>22</v>
          </cell>
          <cell r="I142">
            <v>0</v>
          </cell>
          <cell r="J142">
            <v>204</v>
          </cell>
          <cell r="K142">
            <v>230</v>
          </cell>
          <cell r="L142">
            <v>230</v>
          </cell>
          <cell r="M142">
            <v>267</v>
          </cell>
          <cell r="N142">
            <v>267</v>
          </cell>
          <cell r="O142">
            <v>267</v>
          </cell>
          <cell r="P142">
            <v>436</v>
          </cell>
          <cell r="Q142">
            <v>460</v>
          </cell>
          <cell r="R142">
            <v>96.925679999999943</v>
          </cell>
          <cell r="S142">
            <v>823</v>
          </cell>
          <cell r="T142">
            <v>40.270000000000003</v>
          </cell>
          <cell r="U142">
            <v>32</v>
          </cell>
          <cell r="V142">
            <v>26</v>
          </cell>
          <cell r="W142">
            <v>8</v>
          </cell>
          <cell r="X142">
            <v>6</v>
          </cell>
          <cell r="Y142">
            <v>125</v>
          </cell>
          <cell r="Z142">
            <v>124</v>
          </cell>
          <cell r="AA142">
            <v>115</v>
          </cell>
          <cell r="AB142">
            <v>161</v>
          </cell>
          <cell r="AC142">
            <v>920</v>
          </cell>
          <cell r="AD142">
            <v>1298</v>
          </cell>
          <cell r="AE142">
            <v>205</v>
          </cell>
          <cell r="AF142">
            <v>235</v>
          </cell>
          <cell r="AG142">
            <v>32</v>
          </cell>
          <cell r="AH142">
            <v>2</v>
          </cell>
          <cell r="AI142">
            <v>90</v>
          </cell>
          <cell r="AJ142">
            <v>58</v>
          </cell>
          <cell r="AK142">
            <v>146</v>
          </cell>
          <cell r="AL142">
            <v>97</v>
          </cell>
          <cell r="AM142">
            <v>175</v>
          </cell>
          <cell r="AN142">
            <v>1078</v>
          </cell>
          <cell r="AO142">
            <v>1198</v>
          </cell>
        </row>
        <row r="143">
          <cell r="B143" t="str">
            <v>กาญจนบุรี</v>
          </cell>
          <cell r="C143">
            <v>2332</v>
          </cell>
          <cell r="D143">
            <v>3194</v>
          </cell>
          <cell r="E143">
            <v>1048</v>
          </cell>
          <cell r="F143">
            <v>1271</v>
          </cell>
          <cell r="G143">
            <v>1773</v>
          </cell>
          <cell r="H143">
            <v>1081</v>
          </cell>
          <cell r="I143">
            <v>1692</v>
          </cell>
          <cell r="J143">
            <v>851</v>
          </cell>
          <cell r="K143">
            <v>1019</v>
          </cell>
          <cell r="L143">
            <v>1290</v>
          </cell>
          <cell r="M143">
            <v>25276</v>
          </cell>
          <cell r="N143">
            <v>25276</v>
          </cell>
          <cell r="O143">
            <v>25276</v>
          </cell>
          <cell r="P143">
            <v>3162</v>
          </cell>
          <cell r="Q143">
            <v>3258</v>
          </cell>
          <cell r="R143">
            <v>1453.4068319999999</v>
          </cell>
          <cell r="S143">
            <v>5063</v>
          </cell>
          <cell r="T143">
            <v>28.26</v>
          </cell>
          <cell r="U143">
            <v>109</v>
          </cell>
          <cell r="V143">
            <v>282</v>
          </cell>
          <cell r="W143">
            <v>13</v>
          </cell>
          <cell r="X143">
            <v>122</v>
          </cell>
          <cell r="Y143">
            <v>613</v>
          </cell>
          <cell r="Z143">
            <v>608</v>
          </cell>
          <cell r="AA143">
            <v>174</v>
          </cell>
          <cell r="AB143">
            <v>182</v>
          </cell>
          <cell r="AC143">
            <v>284</v>
          </cell>
          <cell r="AD143">
            <v>299</v>
          </cell>
          <cell r="AE143">
            <v>2886</v>
          </cell>
          <cell r="AF143">
            <v>3421</v>
          </cell>
          <cell r="AG143">
            <v>541</v>
          </cell>
          <cell r="AH143">
            <v>6</v>
          </cell>
          <cell r="AI143">
            <v>1034</v>
          </cell>
          <cell r="AJ143">
            <v>87</v>
          </cell>
          <cell r="AK143">
            <v>1115</v>
          </cell>
          <cell r="AL143">
            <v>512</v>
          </cell>
          <cell r="AM143">
            <v>581</v>
          </cell>
          <cell r="AN143">
            <v>495</v>
          </cell>
          <cell r="AO143">
            <v>521</v>
          </cell>
        </row>
        <row r="144">
          <cell r="B144" t="str">
            <v>เมืองกาญจนบุรี</v>
          </cell>
          <cell r="C144">
            <v>74</v>
          </cell>
          <cell r="D144">
            <v>114</v>
          </cell>
          <cell r="E144">
            <v>0</v>
          </cell>
          <cell r="F144">
            <v>30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30</v>
          </cell>
          <cell r="L144">
            <v>33</v>
          </cell>
          <cell r="M144">
            <v>8</v>
          </cell>
          <cell r="N144">
            <v>8</v>
          </cell>
          <cell r="O144">
            <v>8</v>
          </cell>
          <cell r="P144">
            <v>74</v>
          </cell>
          <cell r="Q144">
            <v>67</v>
          </cell>
          <cell r="R144">
            <v>11.08394400000001</v>
          </cell>
          <cell r="S144">
            <v>123</v>
          </cell>
          <cell r="T144">
            <v>42.58</v>
          </cell>
          <cell r="U144">
            <v>0</v>
          </cell>
          <cell r="V144">
            <v>61</v>
          </cell>
          <cell r="W144">
            <v>7</v>
          </cell>
          <cell r="X144">
            <v>1</v>
          </cell>
          <cell r="Y144">
            <v>0</v>
          </cell>
          <cell r="Z144">
            <v>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75</v>
          </cell>
          <cell r="AF144">
            <v>97</v>
          </cell>
          <cell r="AG144">
            <v>22</v>
          </cell>
          <cell r="AH144">
            <v>0</v>
          </cell>
          <cell r="AI144">
            <v>0</v>
          </cell>
          <cell r="AJ144">
            <v>5</v>
          </cell>
          <cell r="AK144">
            <v>5</v>
          </cell>
          <cell r="AL144">
            <v>0</v>
          </cell>
          <cell r="AM144">
            <v>1</v>
          </cell>
          <cell r="AN144">
            <v>0</v>
          </cell>
          <cell r="AO144">
            <v>220</v>
          </cell>
        </row>
        <row r="145">
          <cell r="B145" t="str">
            <v xml:space="preserve"> ทองผาภูมิ</v>
          </cell>
          <cell r="C145">
            <v>1559</v>
          </cell>
          <cell r="D145">
            <v>2285</v>
          </cell>
          <cell r="E145">
            <v>803</v>
          </cell>
          <cell r="F145">
            <v>983</v>
          </cell>
          <cell r="G145">
            <v>1602</v>
          </cell>
          <cell r="H145">
            <v>880</v>
          </cell>
          <cell r="I145">
            <v>1995</v>
          </cell>
          <cell r="J145">
            <v>895</v>
          </cell>
          <cell r="K145">
            <v>468</v>
          </cell>
          <cell r="L145">
            <v>745</v>
          </cell>
          <cell r="M145">
            <v>24103</v>
          </cell>
          <cell r="N145">
            <v>24103</v>
          </cell>
          <cell r="O145">
            <v>24103</v>
          </cell>
          <cell r="P145">
            <v>2223</v>
          </cell>
          <cell r="Q145">
            <v>2321</v>
          </cell>
          <cell r="R145">
            <v>335.29166000000009</v>
          </cell>
          <cell r="S145">
            <v>4307</v>
          </cell>
          <cell r="T145">
            <v>43.65</v>
          </cell>
          <cell r="U145">
            <v>104</v>
          </cell>
          <cell r="V145">
            <v>36</v>
          </cell>
          <cell r="W145">
            <v>6</v>
          </cell>
          <cell r="X145">
            <v>0</v>
          </cell>
          <cell r="Y145">
            <v>497</v>
          </cell>
          <cell r="Z145">
            <v>491</v>
          </cell>
          <cell r="AA145">
            <v>134</v>
          </cell>
          <cell r="AB145">
            <v>160</v>
          </cell>
          <cell r="AC145">
            <v>270</v>
          </cell>
          <cell r="AD145">
            <v>326</v>
          </cell>
          <cell r="AE145">
            <v>2055</v>
          </cell>
          <cell r="AF145">
            <v>2309</v>
          </cell>
          <cell r="AG145">
            <v>260</v>
          </cell>
          <cell r="AH145">
            <v>6</v>
          </cell>
          <cell r="AI145">
            <v>618</v>
          </cell>
          <cell r="AJ145">
            <v>45</v>
          </cell>
          <cell r="AK145">
            <v>657</v>
          </cell>
          <cell r="AL145">
            <v>324</v>
          </cell>
          <cell r="AM145">
            <v>400</v>
          </cell>
          <cell r="AN145">
            <v>524</v>
          </cell>
          <cell r="AO145">
            <v>609</v>
          </cell>
        </row>
        <row r="146">
          <cell r="B146" t="str">
            <v xml:space="preserve"> ไทรโยค</v>
          </cell>
          <cell r="C146">
            <v>66</v>
          </cell>
          <cell r="D146">
            <v>69</v>
          </cell>
          <cell r="E146">
            <v>56</v>
          </cell>
          <cell r="F146">
            <v>59</v>
          </cell>
          <cell r="G146">
            <v>0</v>
          </cell>
          <cell r="H146">
            <v>55</v>
          </cell>
          <cell r="I146">
            <v>0</v>
          </cell>
          <cell r="J146">
            <v>932</v>
          </cell>
          <cell r="K146">
            <v>56</v>
          </cell>
          <cell r="L146">
            <v>56</v>
          </cell>
          <cell r="AE146">
            <v>249</v>
          </cell>
          <cell r="AF146">
            <v>379</v>
          </cell>
          <cell r="AG146">
            <v>130</v>
          </cell>
          <cell r="AH146">
            <v>0</v>
          </cell>
          <cell r="AI146">
            <v>120</v>
          </cell>
          <cell r="AJ146">
            <v>15</v>
          </cell>
          <cell r="AK146">
            <v>135</v>
          </cell>
          <cell r="AL146">
            <v>60</v>
          </cell>
          <cell r="AM146">
            <v>65</v>
          </cell>
          <cell r="AN146">
            <v>500</v>
          </cell>
          <cell r="AO146">
            <v>482</v>
          </cell>
        </row>
        <row r="147">
          <cell r="B147" t="str">
            <v xml:space="preserve"> บ่อพลอย</v>
          </cell>
          <cell r="C147">
            <v>95</v>
          </cell>
          <cell r="D147">
            <v>182</v>
          </cell>
          <cell r="E147">
            <v>10</v>
          </cell>
          <cell r="F147">
            <v>10</v>
          </cell>
          <cell r="G147">
            <v>4</v>
          </cell>
          <cell r="H147">
            <v>2</v>
          </cell>
          <cell r="I147">
            <v>400</v>
          </cell>
          <cell r="J147">
            <v>200</v>
          </cell>
          <cell r="K147">
            <v>28</v>
          </cell>
          <cell r="L147">
            <v>28</v>
          </cell>
          <cell r="AE147">
            <v>25</v>
          </cell>
          <cell r="AF147">
            <v>40</v>
          </cell>
          <cell r="AG147">
            <v>15</v>
          </cell>
          <cell r="AH147">
            <v>0</v>
          </cell>
          <cell r="AI147">
            <v>13</v>
          </cell>
          <cell r="AJ147">
            <v>2</v>
          </cell>
          <cell r="AK147">
            <v>15</v>
          </cell>
          <cell r="AL147">
            <v>3</v>
          </cell>
          <cell r="AM147">
            <v>3</v>
          </cell>
          <cell r="AN147">
            <v>231</v>
          </cell>
          <cell r="AO147">
            <v>201</v>
          </cell>
        </row>
        <row r="148">
          <cell r="B148" t="str">
            <v xml:space="preserve"> ศรีสวัสดิ์</v>
          </cell>
          <cell r="C148">
            <v>123</v>
          </cell>
          <cell r="D148">
            <v>123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163</v>
          </cell>
          <cell r="L148">
            <v>92</v>
          </cell>
          <cell r="M148">
            <v>36</v>
          </cell>
          <cell r="N148">
            <v>36</v>
          </cell>
          <cell r="O148">
            <v>36</v>
          </cell>
          <cell r="P148">
            <v>15</v>
          </cell>
          <cell r="Q148">
            <v>20</v>
          </cell>
          <cell r="R148">
            <v>2.7676800000000021</v>
          </cell>
          <cell r="S148">
            <v>37</v>
          </cell>
          <cell r="T148">
            <v>43.96</v>
          </cell>
          <cell r="U148">
            <v>5</v>
          </cell>
          <cell r="V148">
            <v>10</v>
          </cell>
          <cell r="W148">
            <v>0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1</v>
          </cell>
          <cell r="AC148">
            <v>600</v>
          </cell>
          <cell r="AD148">
            <v>200</v>
          </cell>
          <cell r="AE148">
            <v>160</v>
          </cell>
          <cell r="AF148">
            <v>210</v>
          </cell>
          <cell r="AG148">
            <v>50</v>
          </cell>
          <cell r="AH148">
            <v>0</v>
          </cell>
          <cell r="AI148">
            <v>81</v>
          </cell>
          <cell r="AJ148">
            <v>0</v>
          </cell>
          <cell r="AK148">
            <v>81</v>
          </cell>
          <cell r="AL148">
            <v>32</v>
          </cell>
          <cell r="AM148">
            <v>25</v>
          </cell>
          <cell r="AN148">
            <v>395</v>
          </cell>
          <cell r="AO148">
            <v>305</v>
          </cell>
        </row>
        <row r="149">
          <cell r="B149" t="str">
            <v xml:space="preserve"> ท่ามะกา</v>
          </cell>
          <cell r="C149">
            <v>16</v>
          </cell>
          <cell r="D149">
            <v>12</v>
          </cell>
          <cell r="E149">
            <v>4</v>
          </cell>
          <cell r="F149">
            <v>4</v>
          </cell>
          <cell r="G149">
            <v>0</v>
          </cell>
          <cell r="H149">
            <v>3</v>
          </cell>
          <cell r="I149">
            <v>0</v>
          </cell>
          <cell r="J149">
            <v>750</v>
          </cell>
          <cell r="AE149">
            <v>13</v>
          </cell>
          <cell r="AF149">
            <v>13</v>
          </cell>
          <cell r="AG149">
            <v>0</v>
          </cell>
          <cell r="AH149">
            <v>0</v>
          </cell>
          <cell r="AI149">
            <v>5</v>
          </cell>
          <cell r="AJ149">
            <v>0</v>
          </cell>
          <cell r="AK149">
            <v>5</v>
          </cell>
          <cell r="AL149">
            <v>1</v>
          </cell>
          <cell r="AM149">
            <v>1</v>
          </cell>
          <cell r="AN149">
            <v>200</v>
          </cell>
          <cell r="AO149">
            <v>200</v>
          </cell>
        </row>
        <row r="150">
          <cell r="B150" t="str">
            <v xml:space="preserve"> สังขละบุรี</v>
          </cell>
          <cell r="C150">
            <v>335</v>
          </cell>
          <cell r="D150">
            <v>345</v>
          </cell>
          <cell r="E150">
            <v>175</v>
          </cell>
          <cell r="F150">
            <v>185</v>
          </cell>
          <cell r="G150">
            <v>167</v>
          </cell>
          <cell r="H150">
            <v>141</v>
          </cell>
          <cell r="I150">
            <v>954</v>
          </cell>
          <cell r="J150">
            <v>762</v>
          </cell>
          <cell r="K150">
            <v>235</v>
          </cell>
          <cell r="L150">
            <v>297</v>
          </cell>
          <cell r="M150">
            <v>1129</v>
          </cell>
          <cell r="N150">
            <v>1129</v>
          </cell>
          <cell r="O150">
            <v>1129</v>
          </cell>
          <cell r="P150">
            <v>850</v>
          </cell>
          <cell r="Q150">
            <v>850</v>
          </cell>
          <cell r="R150">
            <v>161.27560000000005</v>
          </cell>
          <cell r="S150">
            <v>1539</v>
          </cell>
          <cell r="T150">
            <v>41.34</v>
          </cell>
          <cell r="U150">
            <v>0</v>
          </cell>
          <cell r="V150">
            <v>175</v>
          </cell>
          <cell r="W150">
            <v>0</v>
          </cell>
          <cell r="X150">
            <v>119</v>
          </cell>
          <cell r="Y150">
            <v>111</v>
          </cell>
          <cell r="Z150">
            <v>111</v>
          </cell>
          <cell r="AA150">
            <v>37</v>
          </cell>
          <cell r="AB150">
            <v>21</v>
          </cell>
          <cell r="AC150">
            <v>333</v>
          </cell>
          <cell r="AD150">
            <v>189</v>
          </cell>
          <cell r="AE150">
            <v>289</v>
          </cell>
          <cell r="AF150">
            <v>353</v>
          </cell>
          <cell r="AG150">
            <v>64</v>
          </cell>
          <cell r="AH150">
            <v>0</v>
          </cell>
          <cell r="AI150">
            <v>197</v>
          </cell>
          <cell r="AJ150">
            <v>20</v>
          </cell>
          <cell r="AK150">
            <v>217</v>
          </cell>
          <cell r="AL150">
            <v>92</v>
          </cell>
          <cell r="AM150">
            <v>86</v>
          </cell>
          <cell r="AN150">
            <v>467</v>
          </cell>
          <cell r="AO150">
            <v>397</v>
          </cell>
        </row>
        <row r="151">
          <cell r="B151" t="str">
            <v xml:space="preserve"> หนองปรือ</v>
          </cell>
          <cell r="C151">
            <v>64</v>
          </cell>
          <cell r="D151">
            <v>64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39</v>
          </cell>
          <cell r="L151">
            <v>39</v>
          </cell>
          <cell r="AK151">
            <v>0</v>
          </cell>
          <cell r="AM151">
            <v>0</v>
          </cell>
          <cell r="AO151">
            <v>0</v>
          </cell>
        </row>
        <row r="152">
          <cell r="B152" t="str">
            <v>ด่านมะขามเตี้ย</v>
          </cell>
          <cell r="AE152">
            <v>20</v>
          </cell>
          <cell r="AF152">
            <v>20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M152">
            <v>0</v>
          </cell>
          <cell r="AO152">
            <v>0</v>
          </cell>
        </row>
        <row r="153">
          <cell r="B153" t="str">
            <v>เพชรบุรี</v>
          </cell>
          <cell r="C153">
            <v>2088</v>
          </cell>
          <cell r="D153">
            <v>2099</v>
          </cell>
          <cell r="E153">
            <v>641</v>
          </cell>
          <cell r="F153">
            <v>662</v>
          </cell>
          <cell r="G153">
            <v>5</v>
          </cell>
          <cell r="H153">
            <v>258</v>
          </cell>
          <cell r="I153">
            <v>8</v>
          </cell>
          <cell r="J153">
            <v>390</v>
          </cell>
          <cell r="K153">
            <v>1807</v>
          </cell>
          <cell r="L153">
            <v>2132</v>
          </cell>
          <cell r="M153">
            <v>3029</v>
          </cell>
          <cell r="N153">
            <v>3029</v>
          </cell>
          <cell r="O153">
            <v>3029</v>
          </cell>
          <cell r="P153">
            <v>3346</v>
          </cell>
          <cell r="Q153">
            <v>4025</v>
          </cell>
          <cell r="R153">
            <v>0</v>
          </cell>
          <cell r="S153">
            <v>9028</v>
          </cell>
          <cell r="T153">
            <v>63.42</v>
          </cell>
          <cell r="U153">
            <v>894</v>
          </cell>
          <cell r="V153">
            <v>398</v>
          </cell>
          <cell r="W153">
            <v>215</v>
          </cell>
          <cell r="X153">
            <v>74</v>
          </cell>
          <cell r="Y153">
            <v>576</v>
          </cell>
          <cell r="Z153">
            <v>1091</v>
          </cell>
          <cell r="AA153">
            <v>175</v>
          </cell>
          <cell r="AB153">
            <v>252</v>
          </cell>
          <cell r="AC153">
            <v>304</v>
          </cell>
          <cell r="AD153">
            <v>231</v>
          </cell>
          <cell r="AE153">
            <v>1648</v>
          </cell>
          <cell r="AF153">
            <v>2592</v>
          </cell>
          <cell r="AG153">
            <v>1045</v>
          </cell>
          <cell r="AH153">
            <v>101</v>
          </cell>
          <cell r="AI153">
            <v>620</v>
          </cell>
          <cell r="AJ153">
            <v>67</v>
          </cell>
          <cell r="AK153">
            <v>586</v>
          </cell>
          <cell r="AL153">
            <v>125</v>
          </cell>
          <cell r="AM153">
            <v>146</v>
          </cell>
          <cell r="AN153">
            <v>202</v>
          </cell>
          <cell r="AO153">
            <v>249</v>
          </cell>
        </row>
        <row r="154">
          <cell r="B154" t="str">
            <v xml:space="preserve"> เขาย้อย</v>
          </cell>
          <cell r="C154">
            <v>2</v>
          </cell>
          <cell r="E154">
            <v>0</v>
          </cell>
          <cell r="G154">
            <v>0</v>
          </cell>
          <cell r="I154">
            <v>0</v>
          </cell>
          <cell r="AE154">
            <v>1</v>
          </cell>
          <cell r="AF154">
            <v>40</v>
          </cell>
          <cell r="AG154">
            <v>39</v>
          </cell>
          <cell r="AJ154">
            <v>0</v>
          </cell>
          <cell r="AM154">
            <v>0</v>
          </cell>
        </row>
        <row r="155">
          <cell r="B155" t="str">
            <v xml:space="preserve"> ท่ายาง</v>
          </cell>
          <cell r="C155">
            <v>44</v>
          </cell>
          <cell r="D155">
            <v>44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269</v>
          </cell>
          <cell r="L155">
            <v>304</v>
          </cell>
          <cell r="M155">
            <v>278</v>
          </cell>
          <cell r="N155">
            <v>278</v>
          </cell>
          <cell r="O155">
            <v>278</v>
          </cell>
          <cell r="P155">
            <v>480</v>
          </cell>
          <cell r="Q155">
            <v>361</v>
          </cell>
          <cell r="R155">
            <v>0</v>
          </cell>
          <cell r="S155">
            <v>832</v>
          </cell>
          <cell r="T155">
            <v>66.5</v>
          </cell>
          <cell r="U155">
            <v>23</v>
          </cell>
          <cell r="V155">
            <v>50</v>
          </cell>
          <cell r="W155">
            <v>142</v>
          </cell>
          <cell r="X155">
            <v>20</v>
          </cell>
          <cell r="Y155">
            <v>343</v>
          </cell>
          <cell r="Z155">
            <v>228</v>
          </cell>
          <cell r="AA155">
            <v>37</v>
          </cell>
          <cell r="AB155">
            <v>28</v>
          </cell>
          <cell r="AC155">
            <v>108</v>
          </cell>
          <cell r="AD155">
            <v>123</v>
          </cell>
          <cell r="AE155">
            <v>202</v>
          </cell>
          <cell r="AF155">
            <v>198</v>
          </cell>
          <cell r="AG155">
            <v>23</v>
          </cell>
          <cell r="AH155">
            <v>27</v>
          </cell>
          <cell r="AI155">
            <v>96</v>
          </cell>
          <cell r="AJ155">
            <v>0</v>
          </cell>
          <cell r="AK155">
            <v>69</v>
          </cell>
          <cell r="AL155">
            <v>16</v>
          </cell>
          <cell r="AM155">
            <v>8</v>
          </cell>
          <cell r="AN155">
            <v>167</v>
          </cell>
          <cell r="AO155">
            <v>123</v>
          </cell>
        </row>
        <row r="156">
          <cell r="B156" t="str">
            <v xml:space="preserve"> แก่งกระจาน</v>
          </cell>
          <cell r="C156">
            <v>1841</v>
          </cell>
          <cell r="D156">
            <v>1877</v>
          </cell>
          <cell r="E156">
            <v>618</v>
          </cell>
          <cell r="F156">
            <v>639</v>
          </cell>
          <cell r="G156">
            <v>5</v>
          </cell>
          <cell r="H156">
            <v>233</v>
          </cell>
          <cell r="I156">
            <v>8</v>
          </cell>
          <cell r="J156">
            <v>365</v>
          </cell>
          <cell r="K156">
            <v>1313</v>
          </cell>
          <cell r="L156">
            <v>1649</v>
          </cell>
          <cell r="M156">
            <v>2692</v>
          </cell>
          <cell r="N156">
            <v>2692</v>
          </cell>
          <cell r="O156">
            <v>2692</v>
          </cell>
          <cell r="P156">
            <v>2585</v>
          </cell>
          <cell r="Q156">
            <v>3383</v>
          </cell>
          <cell r="R156">
            <v>0</v>
          </cell>
          <cell r="S156">
            <v>8363</v>
          </cell>
          <cell r="T156">
            <v>75.099999999999994</v>
          </cell>
          <cell r="U156">
            <v>871</v>
          </cell>
          <cell r="V156">
            <v>318</v>
          </cell>
          <cell r="W156">
            <v>73</v>
          </cell>
          <cell r="X156">
            <v>10</v>
          </cell>
          <cell r="Y156">
            <v>226</v>
          </cell>
          <cell r="Z156">
            <v>779</v>
          </cell>
          <cell r="AA156">
            <v>131</v>
          </cell>
          <cell r="AB156">
            <v>217</v>
          </cell>
          <cell r="AC156">
            <v>580</v>
          </cell>
          <cell r="AD156">
            <v>279</v>
          </cell>
          <cell r="AE156">
            <v>1307</v>
          </cell>
          <cell r="AF156">
            <v>2105</v>
          </cell>
          <cell r="AG156">
            <v>871</v>
          </cell>
          <cell r="AH156">
            <v>73</v>
          </cell>
          <cell r="AI156">
            <v>503</v>
          </cell>
          <cell r="AJ156">
            <v>57</v>
          </cell>
          <cell r="AK156">
            <v>487</v>
          </cell>
          <cell r="AL156">
            <v>107</v>
          </cell>
          <cell r="AM156">
            <v>136</v>
          </cell>
          <cell r="AN156">
            <v>213</v>
          </cell>
          <cell r="AO156">
            <v>279</v>
          </cell>
        </row>
        <row r="157">
          <cell r="B157" t="str">
            <v xml:space="preserve"> หนองหญ้าปล้อง</v>
          </cell>
          <cell r="C157">
            <v>201</v>
          </cell>
          <cell r="D157">
            <v>178</v>
          </cell>
          <cell r="E157">
            <v>23</v>
          </cell>
          <cell r="F157">
            <v>23</v>
          </cell>
          <cell r="G157">
            <v>0</v>
          </cell>
          <cell r="H157">
            <v>25</v>
          </cell>
          <cell r="I157">
            <v>0</v>
          </cell>
          <cell r="J157">
            <v>1087</v>
          </cell>
          <cell r="K157">
            <v>225</v>
          </cell>
          <cell r="L157">
            <v>179</v>
          </cell>
          <cell r="M157">
            <v>59</v>
          </cell>
          <cell r="N157">
            <v>59</v>
          </cell>
          <cell r="O157">
            <v>59</v>
          </cell>
          <cell r="P157">
            <v>281</v>
          </cell>
          <cell r="Q157">
            <v>281</v>
          </cell>
          <cell r="R157">
            <v>232.97372799999999</v>
          </cell>
          <cell r="S157">
            <v>329</v>
          </cell>
          <cell r="T157">
            <v>8.7200000000000006</v>
          </cell>
          <cell r="U157">
            <v>0</v>
          </cell>
          <cell r="V157">
            <v>30</v>
          </cell>
          <cell r="W157">
            <v>0</v>
          </cell>
          <cell r="X157">
            <v>44</v>
          </cell>
          <cell r="Y157">
            <v>7</v>
          </cell>
          <cell r="Z157">
            <v>84</v>
          </cell>
          <cell r="AA157">
            <v>7</v>
          </cell>
          <cell r="AB157">
            <v>7</v>
          </cell>
          <cell r="AC157">
            <v>1000</v>
          </cell>
          <cell r="AD157">
            <v>83</v>
          </cell>
          <cell r="AE157">
            <v>138</v>
          </cell>
          <cell r="AF157">
            <v>249</v>
          </cell>
          <cell r="AG157">
            <v>112</v>
          </cell>
          <cell r="AH157">
            <v>1</v>
          </cell>
          <cell r="AI157">
            <v>21</v>
          </cell>
          <cell r="AJ157">
            <v>10</v>
          </cell>
          <cell r="AK157">
            <v>30</v>
          </cell>
          <cell r="AL157">
            <v>2</v>
          </cell>
          <cell r="AM157">
            <v>2</v>
          </cell>
          <cell r="AN157">
            <v>95</v>
          </cell>
          <cell r="AO157">
            <v>83</v>
          </cell>
        </row>
        <row r="158">
          <cell r="B158" t="str">
            <v>ประจวบคีรีขันธ์</v>
          </cell>
          <cell r="C158">
            <v>7477</v>
          </cell>
          <cell r="D158">
            <v>8252</v>
          </cell>
          <cell r="E158">
            <v>3118</v>
          </cell>
          <cell r="F158">
            <v>3668</v>
          </cell>
          <cell r="G158">
            <v>2268</v>
          </cell>
          <cell r="H158">
            <v>488</v>
          </cell>
          <cell r="I158">
            <v>727</v>
          </cell>
          <cell r="J158">
            <v>133</v>
          </cell>
          <cell r="K158">
            <v>8080</v>
          </cell>
          <cell r="L158">
            <v>7811</v>
          </cell>
          <cell r="M158">
            <v>10430</v>
          </cell>
          <cell r="N158">
            <v>10430</v>
          </cell>
          <cell r="O158">
            <v>10430</v>
          </cell>
          <cell r="P158">
            <v>4318</v>
          </cell>
          <cell r="Q158">
            <v>4538</v>
          </cell>
          <cell r="R158">
            <v>2254.7869839999998</v>
          </cell>
          <cell r="S158">
            <v>6821</v>
          </cell>
          <cell r="T158">
            <v>25.67</v>
          </cell>
          <cell r="U158">
            <v>232</v>
          </cell>
          <cell r="V158">
            <v>433</v>
          </cell>
          <cell r="W158">
            <v>12</v>
          </cell>
          <cell r="X158">
            <v>171</v>
          </cell>
          <cell r="Y158">
            <v>1346</v>
          </cell>
          <cell r="Z158">
            <v>1793</v>
          </cell>
          <cell r="AA158">
            <v>857</v>
          </cell>
          <cell r="AB158">
            <v>1154</v>
          </cell>
          <cell r="AC158">
            <v>637</v>
          </cell>
          <cell r="AD158">
            <v>644</v>
          </cell>
          <cell r="AE158">
            <v>6980</v>
          </cell>
          <cell r="AF158">
            <v>8050</v>
          </cell>
          <cell r="AG158">
            <v>1081</v>
          </cell>
          <cell r="AH158">
            <v>11</v>
          </cell>
          <cell r="AI158">
            <v>3563</v>
          </cell>
          <cell r="AJ158">
            <v>1012</v>
          </cell>
          <cell r="AK158">
            <v>4564</v>
          </cell>
          <cell r="AL158">
            <v>2505</v>
          </cell>
          <cell r="AM158">
            <v>5405</v>
          </cell>
          <cell r="AN158">
            <v>703</v>
          </cell>
          <cell r="AO158">
            <v>1184</v>
          </cell>
        </row>
        <row r="159">
          <cell r="B159" t="str">
            <v xml:space="preserve"> เมืองประจวบคีรีขันธ์</v>
          </cell>
          <cell r="AF159">
            <v>5</v>
          </cell>
          <cell r="AG159">
            <v>5</v>
          </cell>
        </row>
        <row r="160">
          <cell r="B160" t="str">
            <v xml:space="preserve"> กุยบุรี</v>
          </cell>
          <cell r="C160">
            <v>125</v>
          </cell>
          <cell r="D160">
            <v>125</v>
          </cell>
          <cell r="E160">
            <v>20</v>
          </cell>
          <cell r="F160">
            <v>20</v>
          </cell>
          <cell r="G160">
            <v>6</v>
          </cell>
          <cell r="H160">
            <v>16</v>
          </cell>
          <cell r="I160">
            <v>300</v>
          </cell>
          <cell r="J160">
            <v>800</v>
          </cell>
          <cell r="K160">
            <v>30</v>
          </cell>
          <cell r="L160">
            <v>35</v>
          </cell>
          <cell r="M160">
            <v>51</v>
          </cell>
          <cell r="N160">
            <v>51</v>
          </cell>
          <cell r="O160">
            <v>51</v>
          </cell>
          <cell r="P160">
            <v>76</v>
          </cell>
          <cell r="Q160">
            <v>76</v>
          </cell>
          <cell r="R160">
            <v>58.869599999999998</v>
          </cell>
          <cell r="S160">
            <v>93</v>
          </cell>
          <cell r="T160">
            <v>11.5</v>
          </cell>
          <cell r="U160">
            <v>0</v>
          </cell>
          <cell r="V160">
            <v>12</v>
          </cell>
          <cell r="W160">
            <v>0</v>
          </cell>
          <cell r="X160">
            <v>9</v>
          </cell>
          <cell r="Y160">
            <v>26</v>
          </cell>
          <cell r="Z160">
            <v>28</v>
          </cell>
          <cell r="AA160">
            <v>8</v>
          </cell>
          <cell r="AB160">
            <v>1</v>
          </cell>
          <cell r="AC160">
            <v>308</v>
          </cell>
          <cell r="AD160">
            <v>36</v>
          </cell>
          <cell r="AE160">
            <v>95</v>
          </cell>
          <cell r="AF160">
            <v>95</v>
          </cell>
          <cell r="AI160">
            <v>22</v>
          </cell>
          <cell r="AJ160">
            <v>21</v>
          </cell>
          <cell r="AK160">
            <v>43</v>
          </cell>
          <cell r="AL160">
            <v>6</v>
          </cell>
          <cell r="AM160">
            <v>10</v>
          </cell>
          <cell r="AN160">
            <v>273</v>
          </cell>
          <cell r="AO160">
            <v>236</v>
          </cell>
        </row>
        <row r="161">
          <cell r="B161" t="str">
            <v xml:space="preserve"> บางสะพาน</v>
          </cell>
          <cell r="C161">
            <v>1648</v>
          </cell>
          <cell r="D161">
            <v>1648</v>
          </cell>
          <cell r="E161">
            <v>1500</v>
          </cell>
          <cell r="F161">
            <v>1500</v>
          </cell>
          <cell r="G161">
            <v>1081</v>
          </cell>
          <cell r="H161">
            <v>0</v>
          </cell>
          <cell r="I161">
            <v>721</v>
          </cell>
          <cell r="J161">
            <v>0</v>
          </cell>
          <cell r="K161">
            <v>1534</v>
          </cell>
          <cell r="L161">
            <v>1462</v>
          </cell>
          <cell r="M161">
            <v>5673</v>
          </cell>
          <cell r="N161">
            <v>5673</v>
          </cell>
          <cell r="O161">
            <v>5673</v>
          </cell>
          <cell r="P161">
            <v>489</v>
          </cell>
          <cell r="Q161">
            <v>512</v>
          </cell>
          <cell r="R161">
            <v>72.859647999999993</v>
          </cell>
          <cell r="S161">
            <v>951</v>
          </cell>
          <cell r="T161">
            <v>43.76</v>
          </cell>
          <cell r="U161">
            <v>23</v>
          </cell>
          <cell r="V161">
            <v>10</v>
          </cell>
          <cell r="W161">
            <v>0</v>
          </cell>
          <cell r="X161">
            <v>4</v>
          </cell>
          <cell r="Y161">
            <v>135</v>
          </cell>
          <cell r="Z161">
            <v>152</v>
          </cell>
          <cell r="AA161">
            <v>213</v>
          </cell>
          <cell r="AB161">
            <v>191</v>
          </cell>
          <cell r="AC161">
            <v>1578</v>
          </cell>
          <cell r="AD161">
            <v>1257</v>
          </cell>
          <cell r="AE161">
            <v>1643</v>
          </cell>
          <cell r="AF161">
            <v>1743</v>
          </cell>
          <cell r="AG161">
            <v>100</v>
          </cell>
          <cell r="AI161">
            <v>1505</v>
          </cell>
          <cell r="AJ161">
            <v>0</v>
          </cell>
          <cell r="AK161">
            <v>1505</v>
          </cell>
          <cell r="AL161">
            <v>1245</v>
          </cell>
          <cell r="AM161">
            <v>2118</v>
          </cell>
          <cell r="AN161">
            <v>827</v>
          </cell>
          <cell r="AO161">
            <v>1407</v>
          </cell>
        </row>
        <row r="162">
          <cell r="B162" t="str">
            <v xml:space="preserve"> ปราณบุรี</v>
          </cell>
          <cell r="C162">
            <v>517</v>
          </cell>
          <cell r="D162">
            <v>508</v>
          </cell>
          <cell r="E162">
            <v>163</v>
          </cell>
          <cell r="F162">
            <v>163</v>
          </cell>
          <cell r="G162">
            <v>153</v>
          </cell>
          <cell r="H162">
            <v>94</v>
          </cell>
          <cell r="I162">
            <v>939</v>
          </cell>
          <cell r="J162">
            <v>577</v>
          </cell>
          <cell r="K162">
            <v>432</v>
          </cell>
          <cell r="L162">
            <v>458</v>
          </cell>
          <cell r="M162">
            <v>818</v>
          </cell>
          <cell r="N162">
            <v>818</v>
          </cell>
          <cell r="O162">
            <v>818</v>
          </cell>
          <cell r="P162">
            <v>1321</v>
          </cell>
          <cell r="Q162">
            <v>1461</v>
          </cell>
          <cell r="R162">
            <v>0</v>
          </cell>
          <cell r="S162">
            <v>3561</v>
          </cell>
          <cell r="T162">
            <v>73.34</v>
          </cell>
          <cell r="U162">
            <v>141</v>
          </cell>
          <cell r="V162">
            <v>267</v>
          </cell>
          <cell r="W162">
            <v>1</v>
          </cell>
          <cell r="X162">
            <v>90</v>
          </cell>
          <cell r="Y162">
            <v>313</v>
          </cell>
          <cell r="Z162">
            <v>685</v>
          </cell>
          <cell r="AA162">
            <v>112</v>
          </cell>
          <cell r="AB162">
            <v>141</v>
          </cell>
          <cell r="AC162">
            <v>358</v>
          </cell>
          <cell r="AD162">
            <v>206</v>
          </cell>
          <cell r="AE162">
            <v>394</v>
          </cell>
          <cell r="AF162">
            <v>533</v>
          </cell>
          <cell r="AG162">
            <v>139</v>
          </cell>
          <cell r="AI162">
            <v>201</v>
          </cell>
          <cell r="AJ162">
            <v>173</v>
          </cell>
          <cell r="AK162">
            <v>374</v>
          </cell>
          <cell r="AL162">
            <v>187</v>
          </cell>
          <cell r="AM162">
            <v>344</v>
          </cell>
          <cell r="AN162">
            <v>930</v>
          </cell>
          <cell r="AO162">
            <v>919</v>
          </cell>
        </row>
        <row r="163">
          <cell r="B163" t="str">
            <v xml:space="preserve"> หัวหิน</v>
          </cell>
          <cell r="C163">
            <v>3858</v>
          </cell>
          <cell r="D163">
            <v>4678</v>
          </cell>
          <cell r="E163">
            <v>615</v>
          </cell>
          <cell r="F163">
            <v>1165</v>
          </cell>
          <cell r="G163">
            <v>321</v>
          </cell>
          <cell r="H163">
            <v>378</v>
          </cell>
          <cell r="I163">
            <v>522</v>
          </cell>
          <cell r="J163">
            <v>324</v>
          </cell>
          <cell r="K163">
            <v>3868</v>
          </cell>
          <cell r="L163">
            <v>3700</v>
          </cell>
          <cell r="M163">
            <v>3305</v>
          </cell>
          <cell r="N163">
            <v>3305</v>
          </cell>
          <cell r="O163">
            <v>3305</v>
          </cell>
          <cell r="P163">
            <v>1487</v>
          </cell>
          <cell r="Q163">
            <v>1542</v>
          </cell>
          <cell r="R163">
            <v>991.03106400000001</v>
          </cell>
          <cell r="S163">
            <v>2093</v>
          </cell>
          <cell r="T163">
            <v>18.23</v>
          </cell>
          <cell r="U163">
            <v>59</v>
          </cell>
          <cell r="V163">
            <v>125</v>
          </cell>
          <cell r="W163">
            <v>4</v>
          </cell>
          <cell r="X163">
            <v>18</v>
          </cell>
          <cell r="Y163">
            <v>389</v>
          </cell>
          <cell r="Z163">
            <v>532</v>
          </cell>
          <cell r="AA163">
            <v>137</v>
          </cell>
          <cell r="AB163">
            <v>166</v>
          </cell>
          <cell r="AC163">
            <v>352</v>
          </cell>
          <cell r="AD163">
            <v>312</v>
          </cell>
          <cell r="AE163">
            <v>3955</v>
          </cell>
          <cell r="AF163">
            <v>4681</v>
          </cell>
          <cell r="AG163">
            <v>730</v>
          </cell>
          <cell r="AH163">
            <v>4</v>
          </cell>
          <cell r="AI163">
            <v>1063</v>
          </cell>
          <cell r="AJ163">
            <v>813</v>
          </cell>
          <cell r="AK163">
            <v>1872</v>
          </cell>
          <cell r="AL163">
            <v>452</v>
          </cell>
          <cell r="AM163">
            <v>1591</v>
          </cell>
          <cell r="AN163">
            <v>425</v>
          </cell>
          <cell r="AO163">
            <v>850</v>
          </cell>
        </row>
        <row r="164">
          <cell r="B164" t="str">
            <v xml:space="preserve"> บางสะพานน้อย</v>
          </cell>
          <cell r="C164">
            <v>1299</v>
          </cell>
          <cell r="D164">
            <v>1263</v>
          </cell>
          <cell r="E164">
            <v>815</v>
          </cell>
          <cell r="F164">
            <v>815</v>
          </cell>
          <cell r="G164">
            <v>706</v>
          </cell>
          <cell r="H164">
            <v>0</v>
          </cell>
          <cell r="I164">
            <v>866</v>
          </cell>
          <cell r="J164">
            <v>0</v>
          </cell>
          <cell r="K164">
            <v>2156</v>
          </cell>
          <cell r="L164">
            <v>2110</v>
          </cell>
          <cell r="M164">
            <v>522</v>
          </cell>
          <cell r="N164">
            <v>522</v>
          </cell>
          <cell r="O164">
            <v>522</v>
          </cell>
          <cell r="P164">
            <v>826</v>
          </cell>
          <cell r="Q164">
            <v>830</v>
          </cell>
          <cell r="R164">
            <v>630.39164000000005</v>
          </cell>
          <cell r="S164">
            <v>1030</v>
          </cell>
          <cell r="T164">
            <v>12.27</v>
          </cell>
          <cell r="U164">
            <v>9</v>
          </cell>
          <cell r="V164">
            <v>15</v>
          </cell>
          <cell r="W164">
            <v>5</v>
          </cell>
          <cell r="X164">
            <v>44</v>
          </cell>
          <cell r="Y164">
            <v>466</v>
          </cell>
          <cell r="Z164">
            <v>370</v>
          </cell>
          <cell r="AA164">
            <v>384</v>
          </cell>
          <cell r="AB164">
            <v>648</v>
          </cell>
          <cell r="AC164">
            <v>824</v>
          </cell>
          <cell r="AD164">
            <v>1751</v>
          </cell>
          <cell r="AE164">
            <v>853</v>
          </cell>
          <cell r="AF164">
            <v>927</v>
          </cell>
          <cell r="AG164">
            <v>79</v>
          </cell>
          <cell r="AH164">
            <v>5</v>
          </cell>
          <cell r="AI164">
            <v>765</v>
          </cell>
          <cell r="AJ164">
            <v>5</v>
          </cell>
          <cell r="AK164">
            <v>765</v>
          </cell>
          <cell r="AL164">
            <v>613</v>
          </cell>
          <cell r="AM164">
            <v>1340</v>
          </cell>
          <cell r="AN164">
            <v>801</v>
          </cell>
          <cell r="AO164">
            <v>1751</v>
          </cell>
        </row>
        <row r="165">
          <cell r="B165" t="str">
            <v xml:space="preserve"> ทับสะแก</v>
          </cell>
          <cell r="AF165">
            <v>15</v>
          </cell>
          <cell r="AG165">
            <v>15</v>
          </cell>
        </row>
        <row r="166">
          <cell r="B166" t="str">
            <v xml:space="preserve"> สามร้อยยอด</v>
          </cell>
          <cell r="C166">
            <v>30</v>
          </cell>
          <cell r="D166">
            <v>30</v>
          </cell>
          <cell r="E166">
            <v>5</v>
          </cell>
          <cell r="F166">
            <v>5</v>
          </cell>
          <cell r="G166">
            <v>1</v>
          </cell>
          <cell r="H166">
            <v>0</v>
          </cell>
          <cell r="I166">
            <v>200</v>
          </cell>
          <cell r="J166">
            <v>0</v>
          </cell>
          <cell r="K166">
            <v>60</v>
          </cell>
          <cell r="L166">
            <v>46</v>
          </cell>
          <cell r="M166">
            <v>61</v>
          </cell>
          <cell r="N166">
            <v>61</v>
          </cell>
          <cell r="O166">
            <v>61</v>
          </cell>
          <cell r="P166">
            <v>119</v>
          </cell>
          <cell r="Q166">
            <v>117</v>
          </cell>
          <cell r="R166">
            <v>92.715012000000002</v>
          </cell>
          <cell r="S166">
            <v>141</v>
          </cell>
          <cell r="T166">
            <v>10.59</v>
          </cell>
          <cell r="U166">
            <v>0</v>
          </cell>
          <cell r="V166">
            <v>4</v>
          </cell>
          <cell r="W166">
            <v>2</v>
          </cell>
          <cell r="X166">
            <v>6</v>
          </cell>
          <cell r="Y166">
            <v>17</v>
          </cell>
          <cell r="Z166">
            <v>26</v>
          </cell>
          <cell r="AA166">
            <v>3</v>
          </cell>
          <cell r="AB166">
            <v>7</v>
          </cell>
          <cell r="AC166">
            <v>176</v>
          </cell>
          <cell r="AD166">
            <v>269</v>
          </cell>
          <cell r="AE166">
            <v>40</v>
          </cell>
          <cell r="AF166">
            <v>51</v>
          </cell>
          <cell r="AG166">
            <v>13</v>
          </cell>
          <cell r="AH166">
            <v>2</v>
          </cell>
          <cell r="AI166">
            <v>7</v>
          </cell>
          <cell r="AJ166">
            <v>0</v>
          </cell>
          <cell r="AK166">
            <v>5</v>
          </cell>
          <cell r="AL166">
            <v>2</v>
          </cell>
          <cell r="AM166">
            <v>2</v>
          </cell>
          <cell r="AN166">
            <v>286</v>
          </cell>
          <cell r="AO166">
            <v>369</v>
          </cell>
        </row>
        <row r="167">
          <cell r="B167" t="str">
            <v>ชุมพร</v>
          </cell>
          <cell r="C167">
            <v>193098</v>
          </cell>
          <cell r="D167">
            <v>203300</v>
          </cell>
          <cell r="E167">
            <v>154400</v>
          </cell>
          <cell r="F167">
            <v>157500</v>
          </cell>
          <cell r="G167">
            <v>100421</v>
          </cell>
          <cell r="H167">
            <v>53464</v>
          </cell>
          <cell r="I167">
            <v>650</v>
          </cell>
          <cell r="J167">
            <v>339</v>
          </cell>
          <cell r="K167">
            <v>176661</v>
          </cell>
          <cell r="L167">
            <v>191905</v>
          </cell>
          <cell r="M167">
            <v>333543</v>
          </cell>
          <cell r="N167">
            <v>333543</v>
          </cell>
          <cell r="O167">
            <v>333543</v>
          </cell>
          <cell r="P167">
            <v>338107</v>
          </cell>
          <cell r="Q167">
            <v>338310</v>
          </cell>
          <cell r="R167">
            <v>263580.02747999999</v>
          </cell>
          <cell r="S167">
            <v>413040</v>
          </cell>
          <cell r="T167">
            <v>11.27</v>
          </cell>
          <cell r="U167">
            <v>1787</v>
          </cell>
          <cell r="V167">
            <v>18845</v>
          </cell>
          <cell r="W167">
            <v>1584</v>
          </cell>
          <cell r="X167">
            <v>3375</v>
          </cell>
          <cell r="Y167">
            <v>164791</v>
          </cell>
          <cell r="Z167">
            <v>165433</v>
          </cell>
          <cell r="AA167">
            <v>245250</v>
          </cell>
          <cell r="AB167">
            <v>309060</v>
          </cell>
          <cell r="AC167">
            <v>1488</v>
          </cell>
          <cell r="AD167">
            <v>1868</v>
          </cell>
          <cell r="AE167">
            <v>186524</v>
          </cell>
          <cell r="AF167">
            <v>192685</v>
          </cell>
          <cell r="AG167">
            <v>6845</v>
          </cell>
          <cell r="AH167">
            <v>684</v>
          </cell>
          <cell r="AI167">
            <v>147201</v>
          </cell>
          <cell r="AJ167">
            <v>11316</v>
          </cell>
          <cell r="AK167">
            <v>157833</v>
          </cell>
          <cell r="AL167">
            <v>154773</v>
          </cell>
          <cell r="AM167">
            <v>277729</v>
          </cell>
          <cell r="AN167">
            <v>1051</v>
          </cell>
          <cell r="AO167">
            <v>1760</v>
          </cell>
        </row>
        <row r="168">
          <cell r="B168" t="str">
            <v xml:space="preserve">  เมืองชุมพร</v>
          </cell>
          <cell r="C168">
            <v>20369</v>
          </cell>
          <cell r="D168">
            <v>58197</v>
          </cell>
          <cell r="E168">
            <v>18901</v>
          </cell>
          <cell r="F168">
            <v>49233</v>
          </cell>
          <cell r="G168">
            <v>43051</v>
          </cell>
          <cell r="H168">
            <v>21055</v>
          </cell>
          <cell r="I168">
            <v>2278</v>
          </cell>
          <cell r="J168">
            <v>428</v>
          </cell>
          <cell r="K168">
            <v>25741</v>
          </cell>
          <cell r="L168">
            <v>22397</v>
          </cell>
          <cell r="M168">
            <v>27906</v>
          </cell>
          <cell r="N168">
            <v>27906</v>
          </cell>
          <cell r="O168">
            <v>27906</v>
          </cell>
          <cell r="P168">
            <v>57549</v>
          </cell>
          <cell r="Q168">
            <v>57197</v>
          </cell>
          <cell r="R168">
            <v>0</v>
          </cell>
          <cell r="S168">
            <v>114730</v>
          </cell>
          <cell r="T168">
            <v>51.32</v>
          </cell>
          <cell r="U168">
            <v>0</v>
          </cell>
          <cell r="V168">
            <v>99</v>
          </cell>
          <cell r="W168">
            <v>352</v>
          </cell>
          <cell r="X168">
            <v>127</v>
          </cell>
          <cell r="Y168">
            <v>44669</v>
          </cell>
          <cell r="Z168">
            <v>44669</v>
          </cell>
          <cell r="AA168">
            <v>70323</v>
          </cell>
          <cell r="AB168">
            <v>86254</v>
          </cell>
          <cell r="AC168">
            <v>1574</v>
          </cell>
          <cell r="AD168">
            <v>1931</v>
          </cell>
          <cell r="AE168">
            <v>22411</v>
          </cell>
          <cell r="AF168">
            <v>22422</v>
          </cell>
          <cell r="AG168">
            <v>163</v>
          </cell>
          <cell r="AH168">
            <v>152</v>
          </cell>
          <cell r="AI168">
            <v>20171</v>
          </cell>
          <cell r="AJ168">
            <v>147</v>
          </cell>
          <cell r="AK168">
            <v>20166</v>
          </cell>
          <cell r="AL168">
            <v>36308</v>
          </cell>
          <cell r="AM168">
            <v>41340</v>
          </cell>
          <cell r="AN168">
            <v>1800</v>
          </cell>
          <cell r="AO168">
            <v>2050</v>
          </cell>
        </row>
        <row r="169">
          <cell r="B169" t="str">
            <v xml:space="preserve">  ท่าแซะ</v>
          </cell>
          <cell r="C169">
            <v>42568</v>
          </cell>
          <cell r="D169">
            <v>42574</v>
          </cell>
          <cell r="E169">
            <v>22114</v>
          </cell>
          <cell r="F169">
            <v>22444</v>
          </cell>
          <cell r="G169">
            <v>16928</v>
          </cell>
          <cell r="H169">
            <v>1511</v>
          </cell>
          <cell r="I169">
            <v>765</v>
          </cell>
          <cell r="J169">
            <v>67</v>
          </cell>
          <cell r="K169">
            <v>38970</v>
          </cell>
          <cell r="L169">
            <v>49952</v>
          </cell>
          <cell r="M169">
            <v>54619</v>
          </cell>
          <cell r="N169">
            <v>54619</v>
          </cell>
          <cell r="O169">
            <v>54619</v>
          </cell>
          <cell r="P169">
            <v>70481</v>
          </cell>
          <cell r="Q169">
            <v>70035</v>
          </cell>
          <cell r="R169">
            <v>42018.478739999999</v>
          </cell>
          <cell r="S169">
            <v>98052</v>
          </cell>
          <cell r="T169">
            <v>20.41</v>
          </cell>
          <cell r="U169">
            <v>0</v>
          </cell>
          <cell r="V169">
            <v>0</v>
          </cell>
          <cell r="W169">
            <v>446</v>
          </cell>
          <cell r="X169">
            <v>54</v>
          </cell>
          <cell r="Y169">
            <v>28204</v>
          </cell>
          <cell r="Z169">
            <v>28184</v>
          </cell>
          <cell r="AA169">
            <v>47881</v>
          </cell>
          <cell r="AB169">
            <v>58200</v>
          </cell>
          <cell r="AC169">
            <v>1698</v>
          </cell>
          <cell r="AD169">
            <v>2065</v>
          </cell>
          <cell r="AE169">
            <v>49956</v>
          </cell>
          <cell r="AF169">
            <v>50170</v>
          </cell>
          <cell r="AG169">
            <v>360</v>
          </cell>
          <cell r="AH169">
            <v>146</v>
          </cell>
          <cell r="AI169">
            <v>48013</v>
          </cell>
          <cell r="AJ169">
            <v>154</v>
          </cell>
          <cell r="AK169">
            <v>48021</v>
          </cell>
          <cell r="AL169">
            <v>52814</v>
          </cell>
          <cell r="AM169">
            <v>98683</v>
          </cell>
          <cell r="AN169">
            <v>1100</v>
          </cell>
          <cell r="AO169">
            <v>2055</v>
          </cell>
        </row>
        <row r="170">
          <cell r="B170" t="str">
            <v xml:space="preserve">  ปะทิว</v>
          </cell>
          <cell r="C170">
            <v>4129</v>
          </cell>
          <cell r="D170">
            <v>5137</v>
          </cell>
          <cell r="E170">
            <v>2370</v>
          </cell>
          <cell r="F170">
            <v>3403</v>
          </cell>
          <cell r="G170">
            <v>5311</v>
          </cell>
          <cell r="H170">
            <v>4849</v>
          </cell>
          <cell r="I170">
            <v>2241</v>
          </cell>
          <cell r="J170">
            <v>1425</v>
          </cell>
          <cell r="K170">
            <v>6401</v>
          </cell>
          <cell r="L170">
            <v>4603</v>
          </cell>
          <cell r="M170">
            <v>2704</v>
          </cell>
          <cell r="N170">
            <v>2704</v>
          </cell>
          <cell r="O170">
            <v>2704</v>
          </cell>
          <cell r="P170">
            <v>4490</v>
          </cell>
          <cell r="Q170">
            <v>4573</v>
          </cell>
          <cell r="R170">
            <v>1831.1938279999999</v>
          </cell>
          <cell r="S170">
            <v>7315</v>
          </cell>
          <cell r="T170">
            <v>30.59</v>
          </cell>
          <cell r="U170">
            <v>83</v>
          </cell>
          <cell r="V170">
            <v>524</v>
          </cell>
          <cell r="W170">
            <v>0</v>
          </cell>
          <cell r="X170">
            <v>49</v>
          </cell>
          <cell r="Y170">
            <v>1410</v>
          </cell>
          <cell r="Z170">
            <v>1429</v>
          </cell>
          <cell r="AA170">
            <v>2181</v>
          </cell>
          <cell r="AB170">
            <v>3095</v>
          </cell>
          <cell r="AC170">
            <v>1547</v>
          </cell>
          <cell r="AD170">
            <v>2166</v>
          </cell>
          <cell r="AE170">
            <v>4613</v>
          </cell>
          <cell r="AF170">
            <v>4693</v>
          </cell>
          <cell r="AG170">
            <v>80</v>
          </cell>
          <cell r="AH170">
            <v>0</v>
          </cell>
          <cell r="AI170">
            <v>3750</v>
          </cell>
          <cell r="AJ170">
            <v>0</v>
          </cell>
          <cell r="AK170">
            <v>3750</v>
          </cell>
          <cell r="AL170">
            <v>3375</v>
          </cell>
          <cell r="AM170">
            <v>7223</v>
          </cell>
          <cell r="AN170">
            <v>900</v>
          </cell>
          <cell r="AO170">
            <v>1926</v>
          </cell>
        </row>
        <row r="171">
          <cell r="B171" t="str">
            <v xml:space="preserve">  พะโต๊ะ</v>
          </cell>
          <cell r="C171">
            <v>19056</v>
          </cell>
          <cell r="D171">
            <v>19056</v>
          </cell>
          <cell r="E171">
            <v>14700</v>
          </cell>
          <cell r="F171">
            <v>14700</v>
          </cell>
          <cell r="G171">
            <v>11525</v>
          </cell>
          <cell r="H171">
            <v>8714</v>
          </cell>
          <cell r="I171">
            <v>784</v>
          </cell>
          <cell r="J171">
            <v>0</v>
          </cell>
          <cell r="K171">
            <v>23427</v>
          </cell>
          <cell r="L171">
            <v>27457</v>
          </cell>
          <cell r="M171">
            <v>41604</v>
          </cell>
          <cell r="N171">
            <v>41604</v>
          </cell>
          <cell r="O171">
            <v>41604</v>
          </cell>
          <cell r="P171">
            <v>59633</v>
          </cell>
          <cell r="Q171">
            <v>59134</v>
          </cell>
          <cell r="R171">
            <v>0</v>
          </cell>
          <cell r="S171">
            <v>119994</v>
          </cell>
          <cell r="T171">
            <v>52.51</v>
          </cell>
          <cell r="U171">
            <v>0</v>
          </cell>
          <cell r="V171">
            <v>12639</v>
          </cell>
          <cell r="W171">
            <v>499</v>
          </cell>
          <cell r="X171">
            <v>807</v>
          </cell>
          <cell r="Y171">
            <v>22111</v>
          </cell>
          <cell r="Z171">
            <v>22022</v>
          </cell>
          <cell r="AA171">
            <v>25127</v>
          </cell>
          <cell r="AB171">
            <v>27822</v>
          </cell>
          <cell r="AC171">
            <v>1136</v>
          </cell>
          <cell r="AD171">
            <v>1263</v>
          </cell>
          <cell r="AE171">
            <v>24516</v>
          </cell>
          <cell r="AF171">
            <v>27457</v>
          </cell>
          <cell r="AG171">
            <v>3140</v>
          </cell>
          <cell r="AH171">
            <v>199</v>
          </cell>
          <cell r="AI171">
            <v>15312</v>
          </cell>
          <cell r="AJ171">
            <v>3699</v>
          </cell>
          <cell r="AK171">
            <v>18812</v>
          </cell>
          <cell r="AL171">
            <v>19293</v>
          </cell>
          <cell r="AM171">
            <v>29159</v>
          </cell>
          <cell r="AN171">
            <v>1260</v>
          </cell>
          <cell r="AO171">
            <v>1550</v>
          </cell>
        </row>
        <row r="172">
          <cell r="B172" t="str">
            <v xml:space="preserve">  สวี</v>
          </cell>
          <cell r="C172">
            <v>62983</v>
          </cell>
          <cell r="D172">
            <v>33028</v>
          </cell>
          <cell r="E172">
            <v>55681</v>
          </cell>
          <cell r="F172">
            <v>25836</v>
          </cell>
          <cell r="G172">
            <v>2631</v>
          </cell>
          <cell r="H172">
            <v>2736</v>
          </cell>
          <cell r="I172">
            <v>47</v>
          </cell>
          <cell r="J172">
            <v>106</v>
          </cell>
          <cell r="K172">
            <v>34763</v>
          </cell>
          <cell r="L172">
            <v>33504</v>
          </cell>
          <cell r="M172">
            <v>138906</v>
          </cell>
          <cell r="N172">
            <v>138906</v>
          </cell>
          <cell r="O172">
            <v>138906</v>
          </cell>
          <cell r="P172">
            <v>92916</v>
          </cell>
          <cell r="Q172">
            <v>92776</v>
          </cell>
          <cell r="R172">
            <v>71900.657791999998</v>
          </cell>
          <cell r="S172">
            <v>113651</v>
          </cell>
          <cell r="T172">
            <v>11.48</v>
          </cell>
          <cell r="U172">
            <v>0</v>
          </cell>
          <cell r="V172">
            <v>3273</v>
          </cell>
          <cell r="W172">
            <v>140</v>
          </cell>
          <cell r="X172">
            <v>1470</v>
          </cell>
          <cell r="Y172">
            <v>38463</v>
          </cell>
          <cell r="Z172">
            <v>38955</v>
          </cell>
          <cell r="AA172">
            <v>41341</v>
          </cell>
          <cell r="AB172">
            <v>66558</v>
          </cell>
          <cell r="AC172">
            <v>1075</v>
          </cell>
          <cell r="AD172">
            <v>1709</v>
          </cell>
          <cell r="AE172">
            <v>33508</v>
          </cell>
          <cell r="AF172">
            <v>33608</v>
          </cell>
          <cell r="AG172">
            <v>140</v>
          </cell>
          <cell r="AH172">
            <v>40</v>
          </cell>
          <cell r="AI172">
            <v>25456</v>
          </cell>
          <cell r="AJ172">
            <v>27</v>
          </cell>
          <cell r="AK172">
            <v>25443</v>
          </cell>
          <cell r="AL172">
            <v>15274</v>
          </cell>
          <cell r="AM172">
            <v>31804</v>
          </cell>
          <cell r="AN172">
            <v>600</v>
          </cell>
          <cell r="AO172">
            <v>1250</v>
          </cell>
        </row>
        <row r="173">
          <cell r="B173" t="str">
            <v xml:space="preserve">  หลังสวน</v>
          </cell>
          <cell r="C173">
            <v>20630</v>
          </cell>
          <cell r="D173">
            <v>20630</v>
          </cell>
          <cell r="E173">
            <v>20630</v>
          </cell>
          <cell r="F173">
            <v>20630</v>
          </cell>
          <cell r="G173">
            <v>15647</v>
          </cell>
          <cell r="H173">
            <v>5450</v>
          </cell>
          <cell r="I173">
            <v>758</v>
          </cell>
          <cell r="J173">
            <v>0</v>
          </cell>
          <cell r="K173">
            <v>24636</v>
          </cell>
          <cell r="L173">
            <v>24611</v>
          </cell>
          <cell r="M173">
            <v>30820</v>
          </cell>
          <cell r="N173">
            <v>30820</v>
          </cell>
          <cell r="O173">
            <v>30820</v>
          </cell>
          <cell r="P173">
            <v>12158</v>
          </cell>
          <cell r="Q173">
            <v>12050</v>
          </cell>
          <cell r="R173">
            <v>1950.9431999999997</v>
          </cell>
          <cell r="S173">
            <v>22149</v>
          </cell>
          <cell r="T173">
            <v>42.76</v>
          </cell>
          <cell r="U173">
            <v>0</v>
          </cell>
          <cell r="V173">
            <v>457</v>
          </cell>
          <cell r="W173">
            <v>108</v>
          </cell>
          <cell r="X173">
            <v>0</v>
          </cell>
          <cell r="Y173">
            <v>4764</v>
          </cell>
          <cell r="Z173">
            <v>4784</v>
          </cell>
          <cell r="AA173">
            <v>5837</v>
          </cell>
          <cell r="AB173">
            <v>7423</v>
          </cell>
          <cell r="AC173">
            <v>1225</v>
          </cell>
          <cell r="AD173">
            <v>1552</v>
          </cell>
          <cell r="AE173">
            <v>22160</v>
          </cell>
          <cell r="AF173">
            <v>24610</v>
          </cell>
          <cell r="AG173">
            <v>2558</v>
          </cell>
          <cell r="AH173">
            <v>108</v>
          </cell>
          <cell r="AI173">
            <v>14000</v>
          </cell>
          <cell r="AJ173">
            <v>7244</v>
          </cell>
          <cell r="AK173">
            <v>21136</v>
          </cell>
          <cell r="AL173">
            <v>14000</v>
          </cell>
          <cell r="AM173">
            <v>36438</v>
          </cell>
          <cell r="AN173">
            <v>1000</v>
          </cell>
          <cell r="AO173">
            <v>1724</v>
          </cell>
        </row>
        <row r="174">
          <cell r="B174" t="str">
            <v xml:space="preserve">  ละแม</v>
          </cell>
          <cell r="C174">
            <v>3010</v>
          </cell>
          <cell r="D174">
            <v>3010</v>
          </cell>
          <cell r="E174">
            <v>2749</v>
          </cell>
          <cell r="F174">
            <v>2749</v>
          </cell>
          <cell r="G174">
            <v>2137</v>
          </cell>
          <cell r="H174">
            <v>2227</v>
          </cell>
          <cell r="I174">
            <v>777</v>
          </cell>
          <cell r="J174">
            <v>810</v>
          </cell>
          <cell r="K174">
            <v>5244</v>
          </cell>
          <cell r="L174">
            <v>5665</v>
          </cell>
          <cell r="M174">
            <v>12524</v>
          </cell>
          <cell r="N174">
            <v>12524</v>
          </cell>
          <cell r="O174">
            <v>12524</v>
          </cell>
          <cell r="P174">
            <v>5873</v>
          </cell>
          <cell r="Q174">
            <v>6305</v>
          </cell>
          <cell r="R174">
            <v>5194.0337799999998</v>
          </cell>
          <cell r="S174">
            <v>7416</v>
          </cell>
          <cell r="T174">
            <v>8.99</v>
          </cell>
          <cell r="U174">
            <v>432</v>
          </cell>
          <cell r="V174">
            <v>549</v>
          </cell>
          <cell r="W174">
            <v>0</v>
          </cell>
          <cell r="X174">
            <v>0</v>
          </cell>
          <cell r="Y174">
            <v>2333</v>
          </cell>
          <cell r="Z174">
            <v>2553</v>
          </cell>
          <cell r="AA174">
            <v>2397</v>
          </cell>
          <cell r="AB174">
            <v>3283</v>
          </cell>
          <cell r="AC174">
            <v>1027</v>
          </cell>
          <cell r="AD174">
            <v>1286</v>
          </cell>
          <cell r="AE174">
            <v>5665</v>
          </cell>
          <cell r="AF174">
            <v>5797</v>
          </cell>
          <cell r="AG174">
            <v>132</v>
          </cell>
          <cell r="AH174">
            <v>0</v>
          </cell>
          <cell r="AI174">
            <v>3570</v>
          </cell>
          <cell r="AJ174">
            <v>0</v>
          </cell>
          <cell r="AK174">
            <v>3570</v>
          </cell>
          <cell r="AL174">
            <v>3213</v>
          </cell>
          <cell r="AM174">
            <v>6105</v>
          </cell>
          <cell r="AN174">
            <v>900</v>
          </cell>
          <cell r="AO174">
            <v>1710</v>
          </cell>
        </row>
        <row r="175">
          <cell r="B175" t="str">
            <v xml:space="preserve">  ทุ่งตะโก</v>
          </cell>
          <cell r="C175">
            <v>20353</v>
          </cell>
          <cell r="D175">
            <v>21668</v>
          </cell>
          <cell r="E175">
            <v>17255</v>
          </cell>
          <cell r="F175">
            <v>18505</v>
          </cell>
          <cell r="G175">
            <v>3191</v>
          </cell>
          <cell r="H175">
            <v>6922</v>
          </cell>
          <cell r="I175">
            <v>185</v>
          </cell>
          <cell r="J175">
            <v>374</v>
          </cell>
          <cell r="K175">
            <v>17479</v>
          </cell>
          <cell r="L175">
            <v>23716</v>
          </cell>
          <cell r="M175">
            <v>24460</v>
          </cell>
          <cell r="N175">
            <v>24460</v>
          </cell>
          <cell r="O175">
            <v>24460</v>
          </cell>
          <cell r="P175">
            <v>35007</v>
          </cell>
          <cell r="Q175">
            <v>36240</v>
          </cell>
          <cell r="R175">
            <v>32411.461439999999</v>
          </cell>
          <cell r="S175">
            <v>40069</v>
          </cell>
          <cell r="T175">
            <v>5.39</v>
          </cell>
          <cell r="U175">
            <v>1272</v>
          </cell>
          <cell r="V175">
            <v>1304</v>
          </cell>
          <cell r="W175">
            <v>39</v>
          </cell>
          <cell r="X175">
            <v>868</v>
          </cell>
          <cell r="Y175">
            <v>22837</v>
          </cell>
          <cell r="Z175">
            <v>22837</v>
          </cell>
          <cell r="AA175">
            <v>50163</v>
          </cell>
          <cell r="AB175">
            <v>56425</v>
          </cell>
          <cell r="AC175">
            <v>2197</v>
          </cell>
          <cell r="AD175">
            <v>2471</v>
          </cell>
          <cell r="AE175">
            <v>23695</v>
          </cell>
          <cell r="AF175">
            <v>23928</v>
          </cell>
          <cell r="AG175">
            <v>272</v>
          </cell>
          <cell r="AH175">
            <v>39</v>
          </cell>
          <cell r="AI175">
            <v>16929</v>
          </cell>
          <cell r="AJ175">
            <v>45</v>
          </cell>
          <cell r="AK175">
            <v>16935</v>
          </cell>
          <cell r="AL175">
            <v>10496</v>
          </cell>
          <cell r="AM175">
            <v>26977</v>
          </cell>
          <cell r="AN175">
            <v>620</v>
          </cell>
          <cell r="AO175">
            <v>1593</v>
          </cell>
        </row>
        <row r="176">
          <cell r="B176" t="str">
            <v>ระนอง</v>
          </cell>
          <cell r="C176">
            <v>22314</v>
          </cell>
          <cell r="D176">
            <v>17628</v>
          </cell>
          <cell r="E176">
            <v>16561</v>
          </cell>
          <cell r="F176">
            <v>12533</v>
          </cell>
          <cell r="G176">
            <v>2646</v>
          </cell>
          <cell r="H176">
            <v>535</v>
          </cell>
          <cell r="I176">
            <v>160</v>
          </cell>
          <cell r="J176">
            <v>43</v>
          </cell>
          <cell r="K176">
            <v>23996</v>
          </cell>
          <cell r="L176">
            <v>39185</v>
          </cell>
          <cell r="M176">
            <v>36556</v>
          </cell>
          <cell r="N176">
            <v>36556</v>
          </cell>
          <cell r="O176">
            <v>36556</v>
          </cell>
          <cell r="P176">
            <v>56252</v>
          </cell>
          <cell r="Q176">
            <v>56862</v>
          </cell>
          <cell r="R176">
            <v>34817.284943999999</v>
          </cell>
          <cell r="S176">
            <v>78907</v>
          </cell>
          <cell r="T176">
            <v>19.78</v>
          </cell>
          <cell r="U176">
            <v>3382</v>
          </cell>
          <cell r="V176">
            <v>4055</v>
          </cell>
          <cell r="W176">
            <v>2772</v>
          </cell>
          <cell r="X176">
            <v>1146</v>
          </cell>
          <cell r="Y176">
            <v>28835</v>
          </cell>
          <cell r="Z176">
            <v>27827</v>
          </cell>
          <cell r="AA176">
            <v>60696</v>
          </cell>
          <cell r="AB176">
            <v>48969</v>
          </cell>
          <cell r="AC176">
            <v>2105</v>
          </cell>
          <cell r="AD176">
            <v>1760</v>
          </cell>
          <cell r="AE176">
            <v>35800</v>
          </cell>
          <cell r="AF176">
            <v>39184</v>
          </cell>
          <cell r="AG176">
            <v>3837</v>
          </cell>
          <cell r="AH176">
            <v>453</v>
          </cell>
          <cell r="AI176">
            <v>30623</v>
          </cell>
          <cell r="AJ176">
            <v>778</v>
          </cell>
          <cell r="AK176">
            <v>30948</v>
          </cell>
          <cell r="AL176">
            <v>24392</v>
          </cell>
          <cell r="AM176">
            <v>28854</v>
          </cell>
          <cell r="AN176">
            <v>797</v>
          </cell>
          <cell r="AO176">
            <v>932</v>
          </cell>
        </row>
        <row r="177">
          <cell r="B177" t="str">
            <v xml:space="preserve">  เมืองระนอง</v>
          </cell>
          <cell r="C177">
            <v>718</v>
          </cell>
          <cell r="D177">
            <v>718</v>
          </cell>
          <cell r="E177">
            <v>676</v>
          </cell>
          <cell r="F177">
            <v>676</v>
          </cell>
          <cell r="G177">
            <v>321</v>
          </cell>
          <cell r="H177">
            <v>512</v>
          </cell>
          <cell r="I177">
            <v>475</v>
          </cell>
          <cell r="J177">
            <v>757</v>
          </cell>
          <cell r="K177">
            <v>609</v>
          </cell>
          <cell r="L177">
            <v>902</v>
          </cell>
          <cell r="M177">
            <v>284</v>
          </cell>
          <cell r="N177">
            <v>284</v>
          </cell>
          <cell r="O177">
            <v>284</v>
          </cell>
          <cell r="P177">
            <v>569</v>
          </cell>
          <cell r="Q177">
            <v>667</v>
          </cell>
          <cell r="R177">
            <v>405.14380399999999</v>
          </cell>
          <cell r="S177">
            <v>929</v>
          </cell>
          <cell r="T177">
            <v>20.03</v>
          </cell>
          <cell r="U177">
            <v>98</v>
          </cell>
          <cell r="V177">
            <v>496</v>
          </cell>
          <cell r="W177">
            <v>0</v>
          </cell>
          <cell r="X177">
            <v>22</v>
          </cell>
          <cell r="Y177">
            <v>249</v>
          </cell>
          <cell r="Z177">
            <v>249</v>
          </cell>
          <cell r="AA177">
            <v>2129</v>
          </cell>
          <cell r="AB177">
            <v>1369</v>
          </cell>
          <cell r="AC177">
            <v>8550</v>
          </cell>
          <cell r="AD177">
            <v>5498</v>
          </cell>
          <cell r="AE177">
            <v>805</v>
          </cell>
          <cell r="AF177">
            <v>903</v>
          </cell>
          <cell r="AG177">
            <v>98</v>
          </cell>
          <cell r="AH177">
            <v>0</v>
          </cell>
          <cell r="AI177">
            <v>311</v>
          </cell>
          <cell r="AJ177">
            <v>103</v>
          </cell>
          <cell r="AK177">
            <v>414</v>
          </cell>
          <cell r="AL177">
            <v>176</v>
          </cell>
          <cell r="AM177">
            <v>274</v>
          </cell>
          <cell r="AN177">
            <v>565</v>
          </cell>
          <cell r="AO177">
            <v>663</v>
          </cell>
        </row>
        <row r="178">
          <cell r="B178" t="str">
            <v xml:space="preserve">  กระบุรี</v>
          </cell>
          <cell r="C178">
            <v>3865</v>
          </cell>
          <cell r="E178">
            <v>3503</v>
          </cell>
          <cell r="G178">
            <v>882</v>
          </cell>
          <cell r="I178">
            <v>252</v>
          </cell>
          <cell r="K178">
            <v>9456</v>
          </cell>
          <cell r="L178">
            <v>20523</v>
          </cell>
          <cell r="M178">
            <v>15836</v>
          </cell>
          <cell r="N178">
            <v>15836</v>
          </cell>
          <cell r="O178">
            <v>15836</v>
          </cell>
          <cell r="P178">
            <v>21963</v>
          </cell>
          <cell r="Q178">
            <v>19306</v>
          </cell>
          <cell r="R178">
            <v>8608.6998480000002</v>
          </cell>
          <cell r="S178">
            <v>30003</v>
          </cell>
          <cell r="T178">
            <v>28.27</v>
          </cell>
          <cell r="U178">
            <v>0</v>
          </cell>
          <cell r="V178">
            <v>495</v>
          </cell>
          <cell r="W178">
            <v>2657</v>
          </cell>
          <cell r="X178">
            <v>0</v>
          </cell>
          <cell r="Y178">
            <v>14284</v>
          </cell>
          <cell r="Z178">
            <v>12752</v>
          </cell>
          <cell r="AA178">
            <v>27999</v>
          </cell>
          <cell r="AB178">
            <v>12567</v>
          </cell>
          <cell r="AC178">
            <v>1960</v>
          </cell>
          <cell r="AD178">
            <v>985</v>
          </cell>
          <cell r="AE178">
            <v>19006</v>
          </cell>
          <cell r="AF178">
            <v>20523</v>
          </cell>
          <cell r="AG178">
            <v>1755</v>
          </cell>
          <cell r="AH178">
            <v>238</v>
          </cell>
          <cell r="AI178">
            <v>16985</v>
          </cell>
          <cell r="AJ178">
            <v>290</v>
          </cell>
          <cell r="AK178">
            <v>17037</v>
          </cell>
          <cell r="AL178">
            <v>11550</v>
          </cell>
          <cell r="AM178">
            <v>14618</v>
          </cell>
          <cell r="AN178">
            <v>680</v>
          </cell>
          <cell r="AO178">
            <v>858</v>
          </cell>
        </row>
        <row r="179">
          <cell r="B179" t="str">
            <v xml:space="preserve">  กะเปอร์</v>
          </cell>
          <cell r="C179">
            <v>2500</v>
          </cell>
          <cell r="D179">
            <v>2500</v>
          </cell>
          <cell r="E179">
            <v>1718</v>
          </cell>
          <cell r="F179">
            <v>1718</v>
          </cell>
          <cell r="G179">
            <v>20</v>
          </cell>
          <cell r="H179">
            <v>13</v>
          </cell>
          <cell r="I179">
            <v>12</v>
          </cell>
          <cell r="J179">
            <v>8</v>
          </cell>
          <cell r="K179">
            <v>1263</v>
          </cell>
          <cell r="L179">
            <v>2553</v>
          </cell>
          <cell r="M179">
            <v>4692</v>
          </cell>
          <cell r="N179">
            <v>4692</v>
          </cell>
          <cell r="O179">
            <v>4692</v>
          </cell>
          <cell r="P179">
            <v>12848</v>
          </cell>
          <cell r="Q179">
            <v>14872</v>
          </cell>
          <cell r="R179">
            <v>0</v>
          </cell>
          <cell r="S179">
            <v>32236</v>
          </cell>
          <cell r="T179">
            <v>59.57</v>
          </cell>
          <cell r="U179">
            <v>2034</v>
          </cell>
          <cell r="V179">
            <v>2731</v>
          </cell>
          <cell r="W179">
            <v>10</v>
          </cell>
          <cell r="X179">
            <v>1124</v>
          </cell>
          <cell r="Y179">
            <v>3799</v>
          </cell>
          <cell r="Z179">
            <v>3997</v>
          </cell>
          <cell r="AA179">
            <v>4517</v>
          </cell>
          <cell r="AB179">
            <v>7357</v>
          </cell>
          <cell r="AC179">
            <v>1189</v>
          </cell>
          <cell r="AD179">
            <v>1841</v>
          </cell>
          <cell r="AE179">
            <v>1929</v>
          </cell>
          <cell r="AF179">
            <v>2553</v>
          </cell>
          <cell r="AG179">
            <v>734</v>
          </cell>
          <cell r="AH179">
            <v>110</v>
          </cell>
          <cell r="AI179">
            <v>1773</v>
          </cell>
          <cell r="AJ179">
            <v>100</v>
          </cell>
          <cell r="AK179">
            <v>1763</v>
          </cell>
          <cell r="AL179">
            <v>1090</v>
          </cell>
          <cell r="AM179">
            <v>1329</v>
          </cell>
          <cell r="AN179">
            <v>615</v>
          </cell>
          <cell r="AO179">
            <v>754</v>
          </cell>
        </row>
        <row r="180">
          <cell r="B180" t="str">
            <v xml:space="preserve">  ละอุ่น</v>
          </cell>
          <cell r="C180">
            <v>14410</v>
          </cell>
          <cell r="D180">
            <v>14410</v>
          </cell>
          <cell r="E180">
            <v>10139</v>
          </cell>
          <cell r="F180">
            <v>10139</v>
          </cell>
          <cell r="G180">
            <v>1418</v>
          </cell>
          <cell r="H180">
            <v>10</v>
          </cell>
          <cell r="I180">
            <v>140</v>
          </cell>
          <cell r="J180">
            <v>1</v>
          </cell>
          <cell r="K180">
            <v>12293</v>
          </cell>
          <cell r="L180">
            <v>15067</v>
          </cell>
          <cell r="M180">
            <v>15601</v>
          </cell>
          <cell r="N180">
            <v>15601</v>
          </cell>
          <cell r="O180">
            <v>15601</v>
          </cell>
          <cell r="P180">
            <v>20872</v>
          </cell>
          <cell r="Q180">
            <v>22017</v>
          </cell>
          <cell r="R180">
            <v>10098.053016</v>
          </cell>
          <cell r="S180">
            <v>33936</v>
          </cell>
          <cell r="T180">
            <v>27.62</v>
          </cell>
          <cell r="U180">
            <v>1250</v>
          </cell>
          <cell r="V180">
            <v>333</v>
          </cell>
          <cell r="W180">
            <v>105</v>
          </cell>
          <cell r="X180">
            <v>0</v>
          </cell>
          <cell r="Y180">
            <v>10503</v>
          </cell>
          <cell r="Z180">
            <v>10829</v>
          </cell>
          <cell r="AA180">
            <v>26051</v>
          </cell>
          <cell r="AB180">
            <v>27676</v>
          </cell>
          <cell r="AC180">
            <v>2480</v>
          </cell>
          <cell r="AD180">
            <v>2556</v>
          </cell>
          <cell r="AE180">
            <v>13921</v>
          </cell>
          <cell r="AF180">
            <v>15066</v>
          </cell>
          <cell r="AG180">
            <v>1250</v>
          </cell>
          <cell r="AH180">
            <v>105</v>
          </cell>
          <cell r="AI180">
            <v>11470</v>
          </cell>
          <cell r="AJ180">
            <v>285</v>
          </cell>
          <cell r="AK180">
            <v>11650</v>
          </cell>
          <cell r="AL180">
            <v>11527</v>
          </cell>
          <cell r="AM180">
            <v>12582</v>
          </cell>
          <cell r="AN180">
            <v>1005</v>
          </cell>
          <cell r="AO180">
            <v>1080</v>
          </cell>
        </row>
        <row r="181">
          <cell r="B181" t="str">
            <v xml:space="preserve">  สุขสำราญ</v>
          </cell>
          <cell r="C181">
            <v>821</v>
          </cell>
          <cell r="E181">
            <v>525</v>
          </cell>
          <cell r="G181">
            <v>5</v>
          </cell>
          <cell r="I181">
            <v>10</v>
          </cell>
          <cell r="K181">
            <v>375</v>
          </cell>
          <cell r="L181">
            <v>140</v>
          </cell>
          <cell r="M181">
            <v>143</v>
          </cell>
          <cell r="N181">
            <v>143</v>
          </cell>
          <cell r="O181">
            <v>143</v>
          </cell>
          <cell r="AE181">
            <v>139</v>
          </cell>
          <cell r="AF181">
            <v>139</v>
          </cell>
          <cell r="AG181">
            <v>0</v>
          </cell>
          <cell r="AH181">
            <v>0</v>
          </cell>
          <cell r="AI181">
            <v>84</v>
          </cell>
          <cell r="AJ181">
            <v>0</v>
          </cell>
          <cell r="AK181">
            <v>84</v>
          </cell>
          <cell r="AL181">
            <v>49</v>
          </cell>
          <cell r="AM181">
            <v>51</v>
          </cell>
          <cell r="AN181">
            <v>589</v>
          </cell>
          <cell r="AO181">
            <v>606</v>
          </cell>
        </row>
        <row r="182">
          <cell r="B182" t="str">
            <v>สุราษฎร์ธานี</v>
          </cell>
          <cell r="C182">
            <v>76595</v>
          </cell>
          <cell r="D182">
            <v>66834</v>
          </cell>
          <cell r="E182">
            <v>47217</v>
          </cell>
          <cell r="F182">
            <v>45372</v>
          </cell>
          <cell r="G182">
            <v>38016</v>
          </cell>
          <cell r="H182">
            <v>21128</v>
          </cell>
          <cell r="I182">
            <v>805</v>
          </cell>
          <cell r="J182">
            <v>466</v>
          </cell>
          <cell r="K182">
            <v>49864</v>
          </cell>
          <cell r="L182">
            <v>59556</v>
          </cell>
          <cell r="M182">
            <v>60166</v>
          </cell>
          <cell r="N182">
            <v>60166</v>
          </cell>
          <cell r="O182">
            <v>60166</v>
          </cell>
          <cell r="P182">
            <v>99672</v>
          </cell>
          <cell r="Q182">
            <v>118321</v>
          </cell>
          <cell r="R182">
            <v>80658.952416</v>
          </cell>
          <cell r="S182">
            <v>155983</v>
          </cell>
          <cell r="T182">
            <v>16.239999999999998</v>
          </cell>
          <cell r="U182">
            <v>21552</v>
          </cell>
          <cell r="V182">
            <v>6664</v>
          </cell>
          <cell r="W182">
            <v>2903</v>
          </cell>
          <cell r="X182">
            <v>1497</v>
          </cell>
          <cell r="Y182">
            <v>44019</v>
          </cell>
          <cell r="Z182">
            <v>49522</v>
          </cell>
          <cell r="AA182">
            <v>88806</v>
          </cell>
          <cell r="AB182">
            <v>96992</v>
          </cell>
          <cell r="AC182">
            <v>2017</v>
          </cell>
          <cell r="AD182">
            <v>1959</v>
          </cell>
          <cell r="AE182">
            <v>53768</v>
          </cell>
          <cell r="AF182">
            <v>59959</v>
          </cell>
          <cell r="AG182">
            <v>7228</v>
          </cell>
          <cell r="AH182">
            <v>1037</v>
          </cell>
          <cell r="AI182">
            <v>28191</v>
          </cell>
          <cell r="AJ182">
            <v>11885</v>
          </cell>
          <cell r="AK182">
            <v>39039</v>
          </cell>
          <cell r="AL182">
            <v>25368</v>
          </cell>
          <cell r="AM182">
            <v>45825</v>
          </cell>
          <cell r="AN182">
            <v>900</v>
          </cell>
          <cell r="AO182">
            <v>1174</v>
          </cell>
        </row>
        <row r="183">
          <cell r="B183" t="str">
            <v xml:space="preserve">  เมืองสุราษฎร์ธานี</v>
          </cell>
          <cell r="C183">
            <v>1872</v>
          </cell>
          <cell r="D183">
            <v>1520</v>
          </cell>
          <cell r="E183">
            <v>1412</v>
          </cell>
          <cell r="F183">
            <v>1066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1702</v>
          </cell>
          <cell r="L183">
            <v>1703</v>
          </cell>
          <cell r="M183">
            <v>1940</v>
          </cell>
          <cell r="N183">
            <v>1940</v>
          </cell>
          <cell r="O183">
            <v>1940</v>
          </cell>
          <cell r="P183">
            <v>6929</v>
          </cell>
          <cell r="Q183">
            <v>6923</v>
          </cell>
          <cell r="R183">
            <v>0</v>
          </cell>
          <cell r="S183">
            <v>17733</v>
          </cell>
          <cell r="T183">
            <v>79.67</v>
          </cell>
          <cell r="U183">
            <v>0</v>
          </cell>
          <cell r="V183">
            <v>0</v>
          </cell>
          <cell r="W183">
            <v>6</v>
          </cell>
          <cell r="X183">
            <v>0</v>
          </cell>
          <cell r="Y183">
            <v>3600</v>
          </cell>
          <cell r="Z183">
            <v>3600</v>
          </cell>
          <cell r="AA183">
            <v>4116</v>
          </cell>
          <cell r="AB183">
            <v>4693</v>
          </cell>
          <cell r="AC183">
            <v>1143</v>
          </cell>
          <cell r="AD183">
            <v>1304</v>
          </cell>
          <cell r="AE183">
            <v>1709</v>
          </cell>
          <cell r="AF183">
            <v>1703</v>
          </cell>
          <cell r="AG183">
            <v>0</v>
          </cell>
          <cell r="AH183">
            <v>6</v>
          </cell>
          <cell r="AI183">
            <v>1380</v>
          </cell>
          <cell r="AJ183">
            <v>298</v>
          </cell>
          <cell r="AK183">
            <v>1672</v>
          </cell>
          <cell r="AL183">
            <v>976</v>
          </cell>
          <cell r="AM183">
            <v>2180</v>
          </cell>
          <cell r="AN183">
            <v>707</v>
          </cell>
          <cell r="AO183">
            <v>1304</v>
          </cell>
        </row>
        <row r="184">
          <cell r="B184" t="str">
            <v xml:space="preserve">  กาญจนดิษฐ์</v>
          </cell>
          <cell r="C184">
            <v>1242</v>
          </cell>
          <cell r="D184">
            <v>1242</v>
          </cell>
          <cell r="E184">
            <v>1230</v>
          </cell>
          <cell r="F184">
            <v>1230</v>
          </cell>
          <cell r="G184">
            <v>5659</v>
          </cell>
          <cell r="H184">
            <v>2124</v>
          </cell>
          <cell r="I184">
            <v>4601</v>
          </cell>
          <cell r="J184">
            <v>0</v>
          </cell>
          <cell r="K184">
            <v>2407</v>
          </cell>
          <cell r="L184">
            <v>2887</v>
          </cell>
          <cell r="M184">
            <v>3496</v>
          </cell>
          <cell r="N184">
            <v>3496</v>
          </cell>
          <cell r="O184">
            <v>3496</v>
          </cell>
          <cell r="P184">
            <v>9558</v>
          </cell>
          <cell r="Q184">
            <v>11488</v>
          </cell>
          <cell r="R184">
            <v>0</v>
          </cell>
          <cell r="S184">
            <v>27612</v>
          </cell>
          <cell r="T184">
            <v>71.61</v>
          </cell>
          <cell r="U184">
            <v>2000</v>
          </cell>
          <cell r="V184">
            <v>200</v>
          </cell>
          <cell r="W184">
            <v>70</v>
          </cell>
          <cell r="X184">
            <v>200</v>
          </cell>
          <cell r="Y184">
            <v>2790</v>
          </cell>
          <cell r="Z184">
            <v>5120</v>
          </cell>
          <cell r="AA184">
            <v>5580</v>
          </cell>
          <cell r="AB184">
            <v>6756</v>
          </cell>
          <cell r="AC184">
            <v>2000</v>
          </cell>
          <cell r="AD184">
            <v>1320</v>
          </cell>
          <cell r="AE184">
            <v>2874</v>
          </cell>
          <cell r="AF184">
            <v>2887</v>
          </cell>
          <cell r="AG184">
            <v>83</v>
          </cell>
          <cell r="AH184">
            <v>70</v>
          </cell>
          <cell r="AI184">
            <v>1212</v>
          </cell>
          <cell r="AJ184">
            <v>757</v>
          </cell>
          <cell r="AK184">
            <v>1899</v>
          </cell>
          <cell r="AL184">
            <v>703</v>
          </cell>
          <cell r="AM184">
            <v>1514</v>
          </cell>
          <cell r="AN184">
            <v>580</v>
          </cell>
          <cell r="AO184">
            <v>797</v>
          </cell>
        </row>
        <row r="185">
          <cell r="B185" t="str">
            <v xml:space="preserve">  เกาะสมุย</v>
          </cell>
          <cell r="C185">
            <v>12379</v>
          </cell>
          <cell r="D185">
            <v>15320</v>
          </cell>
          <cell r="E185">
            <v>10355</v>
          </cell>
          <cell r="F185">
            <v>9319</v>
          </cell>
          <cell r="G185">
            <v>1808</v>
          </cell>
          <cell r="H185">
            <v>348</v>
          </cell>
          <cell r="I185">
            <v>175</v>
          </cell>
          <cell r="J185">
            <v>0</v>
          </cell>
          <cell r="K185">
            <v>14389</v>
          </cell>
          <cell r="L185">
            <v>11850</v>
          </cell>
          <cell r="M185">
            <v>3660</v>
          </cell>
          <cell r="N185">
            <v>3660</v>
          </cell>
          <cell r="O185">
            <v>3660</v>
          </cell>
          <cell r="P185">
            <v>14513</v>
          </cell>
          <cell r="Q185">
            <v>14378</v>
          </cell>
          <cell r="R185">
            <v>5120.5809199999985</v>
          </cell>
          <cell r="S185">
            <v>23635</v>
          </cell>
          <cell r="T185">
            <v>32.85</v>
          </cell>
          <cell r="U185">
            <v>1485</v>
          </cell>
          <cell r="V185">
            <v>0</v>
          </cell>
          <cell r="W185">
            <v>1620</v>
          </cell>
          <cell r="X185">
            <v>0</v>
          </cell>
          <cell r="Y185">
            <v>9448</v>
          </cell>
          <cell r="Z185">
            <v>9078</v>
          </cell>
          <cell r="AA185">
            <v>11232</v>
          </cell>
          <cell r="AB185">
            <v>16073</v>
          </cell>
          <cell r="AC185">
            <v>1189</v>
          </cell>
          <cell r="AD185">
            <v>1771</v>
          </cell>
          <cell r="AE185">
            <v>10985</v>
          </cell>
          <cell r="AF185">
            <v>11850</v>
          </cell>
          <cell r="AG185">
            <v>1485</v>
          </cell>
          <cell r="AH185">
            <v>620</v>
          </cell>
          <cell r="AI185">
            <v>4841</v>
          </cell>
          <cell r="AJ185">
            <v>1723</v>
          </cell>
          <cell r="AK185">
            <v>5944</v>
          </cell>
          <cell r="AL185">
            <v>4110</v>
          </cell>
          <cell r="AM185">
            <v>7020</v>
          </cell>
          <cell r="AN185">
            <v>849</v>
          </cell>
          <cell r="AO185">
            <v>1181</v>
          </cell>
        </row>
        <row r="186">
          <cell r="B186" t="str">
            <v xml:space="preserve">  คีรีรัฐนิคม</v>
          </cell>
          <cell r="C186">
            <v>1051</v>
          </cell>
          <cell r="D186">
            <v>4323</v>
          </cell>
          <cell r="E186">
            <v>964</v>
          </cell>
          <cell r="F186">
            <v>1577</v>
          </cell>
          <cell r="G186">
            <v>549</v>
          </cell>
          <cell r="H186">
            <v>586</v>
          </cell>
          <cell r="I186">
            <v>570</v>
          </cell>
          <cell r="J186">
            <v>372</v>
          </cell>
          <cell r="K186">
            <v>1398</v>
          </cell>
          <cell r="L186">
            <v>4163</v>
          </cell>
          <cell r="M186">
            <v>2901</v>
          </cell>
          <cell r="N186">
            <v>2901</v>
          </cell>
          <cell r="O186">
            <v>2901</v>
          </cell>
          <cell r="P186">
            <v>4331</v>
          </cell>
          <cell r="Q186">
            <v>4436</v>
          </cell>
          <cell r="R186">
            <v>3357.8745600000002</v>
          </cell>
          <cell r="S186">
            <v>5514</v>
          </cell>
          <cell r="T186">
            <v>12.4</v>
          </cell>
          <cell r="U186">
            <v>608</v>
          </cell>
          <cell r="V186">
            <v>77</v>
          </cell>
          <cell r="W186">
            <v>503</v>
          </cell>
          <cell r="X186">
            <v>0</v>
          </cell>
          <cell r="Y186">
            <v>2357</v>
          </cell>
          <cell r="Z186">
            <v>2347</v>
          </cell>
          <cell r="AA186">
            <v>2835</v>
          </cell>
          <cell r="AB186">
            <v>2893</v>
          </cell>
          <cell r="AC186">
            <v>1203</v>
          </cell>
          <cell r="AD186">
            <v>1233</v>
          </cell>
          <cell r="AE186">
            <v>3659</v>
          </cell>
          <cell r="AF186">
            <v>4164</v>
          </cell>
          <cell r="AG186">
            <v>608</v>
          </cell>
          <cell r="AH186">
            <v>103</v>
          </cell>
          <cell r="AI186">
            <v>411</v>
          </cell>
          <cell r="AJ186">
            <v>1090</v>
          </cell>
          <cell r="AK186">
            <v>1398</v>
          </cell>
          <cell r="AL186">
            <v>619</v>
          </cell>
          <cell r="AM186">
            <v>2207</v>
          </cell>
          <cell r="AN186">
            <v>1506</v>
          </cell>
          <cell r="AO186">
            <v>1579</v>
          </cell>
        </row>
        <row r="187">
          <cell r="B187" t="str">
            <v xml:space="preserve">  ไชยา</v>
          </cell>
          <cell r="C187">
            <v>7870</v>
          </cell>
          <cell r="D187">
            <v>7860</v>
          </cell>
          <cell r="E187">
            <v>6087</v>
          </cell>
          <cell r="F187">
            <v>6077</v>
          </cell>
          <cell r="G187">
            <v>11991</v>
          </cell>
          <cell r="H187">
            <v>2445</v>
          </cell>
          <cell r="I187">
            <v>1970</v>
          </cell>
          <cell r="J187">
            <v>402</v>
          </cell>
          <cell r="K187">
            <v>3947</v>
          </cell>
          <cell r="L187">
            <v>5523</v>
          </cell>
          <cell r="M187">
            <v>719</v>
          </cell>
          <cell r="N187">
            <v>719</v>
          </cell>
          <cell r="O187">
            <v>719</v>
          </cell>
          <cell r="P187">
            <v>6404</v>
          </cell>
          <cell r="Q187">
            <v>6404</v>
          </cell>
          <cell r="R187">
            <v>3494.4834879999999</v>
          </cell>
          <cell r="S187">
            <v>9314</v>
          </cell>
          <cell r="T187">
            <v>23.18</v>
          </cell>
          <cell r="U187">
            <v>6</v>
          </cell>
          <cell r="V187">
            <v>318</v>
          </cell>
          <cell r="W187">
            <v>6</v>
          </cell>
          <cell r="X187">
            <v>189</v>
          </cell>
          <cell r="Y187">
            <v>3399</v>
          </cell>
          <cell r="Z187">
            <v>4125</v>
          </cell>
          <cell r="AA187">
            <v>8749</v>
          </cell>
          <cell r="AB187">
            <v>7120</v>
          </cell>
          <cell r="AC187">
            <v>2574</v>
          </cell>
          <cell r="AD187">
            <v>1726</v>
          </cell>
          <cell r="AE187">
            <v>5503</v>
          </cell>
          <cell r="AF187">
            <v>5523</v>
          </cell>
          <cell r="AG187">
            <v>26</v>
          </cell>
          <cell r="AH187">
            <v>6</v>
          </cell>
          <cell r="AI187">
            <v>2368</v>
          </cell>
          <cell r="AJ187">
            <v>1340</v>
          </cell>
          <cell r="AK187">
            <v>3702</v>
          </cell>
          <cell r="AL187">
            <v>2709</v>
          </cell>
          <cell r="AM187">
            <v>5153</v>
          </cell>
          <cell r="AN187">
            <v>1144</v>
          </cell>
          <cell r="AO187">
            <v>1392</v>
          </cell>
        </row>
        <row r="188">
          <cell r="B188" t="str">
            <v xml:space="preserve">  ดอนสัก</v>
          </cell>
          <cell r="C188">
            <v>739</v>
          </cell>
          <cell r="D188">
            <v>1498</v>
          </cell>
          <cell r="E188">
            <v>527</v>
          </cell>
          <cell r="F188">
            <v>598</v>
          </cell>
          <cell r="G188">
            <v>403</v>
          </cell>
          <cell r="H188">
            <v>10</v>
          </cell>
          <cell r="I188">
            <v>0</v>
          </cell>
          <cell r="J188">
            <v>17</v>
          </cell>
          <cell r="K188">
            <v>893</v>
          </cell>
          <cell r="L188">
            <v>1415</v>
          </cell>
          <cell r="M188">
            <v>1600</v>
          </cell>
          <cell r="N188">
            <v>1600</v>
          </cell>
          <cell r="O188">
            <v>1600</v>
          </cell>
          <cell r="P188">
            <v>4152</v>
          </cell>
          <cell r="Q188">
            <v>4453</v>
          </cell>
          <cell r="R188">
            <v>0</v>
          </cell>
          <cell r="S188">
            <v>10059</v>
          </cell>
          <cell r="T188">
            <v>64.23</v>
          </cell>
          <cell r="U188">
            <v>305</v>
          </cell>
          <cell r="V188">
            <v>8</v>
          </cell>
          <cell r="W188">
            <v>4</v>
          </cell>
          <cell r="X188">
            <v>0</v>
          </cell>
          <cell r="Y188">
            <v>201</v>
          </cell>
          <cell r="Z188">
            <v>443</v>
          </cell>
          <cell r="AA188">
            <v>537</v>
          </cell>
          <cell r="AB188">
            <v>660</v>
          </cell>
          <cell r="AC188">
            <v>2672</v>
          </cell>
          <cell r="AD188">
            <v>1490</v>
          </cell>
          <cell r="AE188">
            <v>1115</v>
          </cell>
          <cell r="AF188">
            <v>1416</v>
          </cell>
          <cell r="AG188">
            <v>305</v>
          </cell>
          <cell r="AH188">
            <v>4</v>
          </cell>
          <cell r="AI188">
            <v>366</v>
          </cell>
          <cell r="AJ188">
            <v>154</v>
          </cell>
          <cell r="AK188">
            <v>516</v>
          </cell>
          <cell r="AL188">
            <v>304</v>
          </cell>
          <cell r="AM188">
            <v>494</v>
          </cell>
          <cell r="AN188">
            <v>831</v>
          </cell>
          <cell r="AO188">
            <v>957</v>
          </cell>
        </row>
        <row r="189">
          <cell r="B189" t="str">
            <v xml:space="preserve">  ท่าฉาง</v>
          </cell>
          <cell r="C189">
            <v>858</v>
          </cell>
          <cell r="D189">
            <v>998</v>
          </cell>
          <cell r="E189">
            <v>746</v>
          </cell>
          <cell r="F189">
            <v>746</v>
          </cell>
          <cell r="G189">
            <v>766</v>
          </cell>
          <cell r="H189">
            <v>0</v>
          </cell>
          <cell r="I189">
            <v>1027</v>
          </cell>
          <cell r="J189">
            <v>0</v>
          </cell>
          <cell r="K189">
            <v>1161</v>
          </cell>
          <cell r="L189">
            <v>1177</v>
          </cell>
          <cell r="M189">
            <v>1650</v>
          </cell>
          <cell r="N189">
            <v>1650</v>
          </cell>
          <cell r="O189">
            <v>1650</v>
          </cell>
          <cell r="P189">
            <v>1683</v>
          </cell>
          <cell r="Q189">
            <v>1833</v>
          </cell>
          <cell r="R189">
            <v>0</v>
          </cell>
          <cell r="S189">
            <v>4165</v>
          </cell>
          <cell r="T189">
            <v>64.900000000000006</v>
          </cell>
          <cell r="U189">
            <v>150</v>
          </cell>
          <cell r="V189">
            <v>663</v>
          </cell>
          <cell r="W189">
            <v>0</v>
          </cell>
          <cell r="X189">
            <v>84</v>
          </cell>
          <cell r="Y189">
            <v>910</v>
          </cell>
          <cell r="Z189">
            <v>910</v>
          </cell>
          <cell r="AA189">
            <v>1596</v>
          </cell>
          <cell r="AB189">
            <v>3968</v>
          </cell>
          <cell r="AC189">
            <v>1754</v>
          </cell>
          <cell r="AD189">
            <v>4360</v>
          </cell>
          <cell r="AE189">
            <v>954</v>
          </cell>
          <cell r="AF189">
            <v>1178</v>
          </cell>
          <cell r="AG189">
            <v>224</v>
          </cell>
          <cell r="AH189">
            <v>0</v>
          </cell>
          <cell r="AI189">
            <v>237</v>
          </cell>
          <cell r="AJ189">
            <v>475</v>
          </cell>
          <cell r="AK189">
            <v>712</v>
          </cell>
          <cell r="AL189">
            <v>149</v>
          </cell>
          <cell r="AM189">
            <v>591</v>
          </cell>
          <cell r="AN189">
            <v>629</v>
          </cell>
          <cell r="AO189">
            <v>830</v>
          </cell>
        </row>
        <row r="190">
          <cell r="B190" t="str">
            <v xml:space="preserve">  ท่าชนะ</v>
          </cell>
          <cell r="C190">
            <v>3008</v>
          </cell>
          <cell r="D190">
            <v>3008</v>
          </cell>
          <cell r="E190">
            <v>2412</v>
          </cell>
          <cell r="F190">
            <v>2412</v>
          </cell>
          <cell r="G190">
            <v>4520</v>
          </cell>
          <cell r="H190">
            <v>452</v>
          </cell>
          <cell r="I190">
            <v>1874</v>
          </cell>
          <cell r="J190">
            <v>187</v>
          </cell>
          <cell r="K190">
            <v>2721</v>
          </cell>
          <cell r="L190">
            <v>5350</v>
          </cell>
          <cell r="M190">
            <v>14623</v>
          </cell>
          <cell r="N190">
            <v>14623</v>
          </cell>
          <cell r="O190">
            <v>14623</v>
          </cell>
          <cell r="P190">
            <v>9096</v>
          </cell>
          <cell r="Q190">
            <v>11338</v>
          </cell>
          <cell r="R190">
            <v>0</v>
          </cell>
          <cell r="S190">
            <v>26767</v>
          </cell>
          <cell r="T190">
            <v>69.430000000000007</v>
          </cell>
          <cell r="U190">
            <v>2720</v>
          </cell>
          <cell r="V190">
            <v>74</v>
          </cell>
          <cell r="W190">
            <v>478</v>
          </cell>
          <cell r="X190">
            <v>74</v>
          </cell>
          <cell r="Y190">
            <v>3822</v>
          </cell>
          <cell r="Z190">
            <v>3749</v>
          </cell>
          <cell r="AA190">
            <v>7861</v>
          </cell>
          <cell r="AB190">
            <v>6887</v>
          </cell>
          <cell r="AC190">
            <v>2057</v>
          </cell>
          <cell r="AD190">
            <v>1837</v>
          </cell>
          <cell r="AE190">
            <v>4708</v>
          </cell>
          <cell r="AF190">
            <v>5350</v>
          </cell>
          <cell r="AG190">
            <v>720</v>
          </cell>
          <cell r="AH190">
            <v>78</v>
          </cell>
          <cell r="AI190">
            <v>2378</v>
          </cell>
          <cell r="AJ190">
            <v>1892</v>
          </cell>
          <cell r="AK190">
            <v>4192</v>
          </cell>
          <cell r="AL190">
            <v>2088</v>
          </cell>
          <cell r="AM190">
            <v>5114</v>
          </cell>
          <cell r="AN190">
            <v>878</v>
          </cell>
          <cell r="AO190">
            <v>1220</v>
          </cell>
        </row>
        <row r="191">
          <cell r="B191" t="str">
            <v xml:space="preserve">  นาสาร</v>
          </cell>
          <cell r="C191">
            <v>30251</v>
          </cell>
          <cell r="D191">
            <v>14929</v>
          </cell>
          <cell r="E191">
            <v>10682</v>
          </cell>
          <cell r="F191">
            <v>10575</v>
          </cell>
          <cell r="G191">
            <v>9291</v>
          </cell>
          <cell r="H191">
            <v>13042</v>
          </cell>
          <cell r="I191">
            <v>870</v>
          </cell>
          <cell r="J191">
            <v>1233</v>
          </cell>
          <cell r="K191">
            <v>6992</v>
          </cell>
          <cell r="L191">
            <v>7412</v>
          </cell>
          <cell r="M191">
            <v>4584</v>
          </cell>
          <cell r="N191">
            <v>4584</v>
          </cell>
          <cell r="O191">
            <v>4584</v>
          </cell>
          <cell r="P191">
            <v>9985</v>
          </cell>
          <cell r="Q191">
            <v>9985</v>
          </cell>
          <cell r="R191">
            <v>6857.6181200000001</v>
          </cell>
          <cell r="S191">
            <v>13112</v>
          </cell>
          <cell r="T191">
            <v>15.98</v>
          </cell>
          <cell r="U191">
            <v>0</v>
          </cell>
          <cell r="V191">
            <v>675</v>
          </cell>
          <cell r="W191">
            <v>0</v>
          </cell>
          <cell r="X191">
            <v>0</v>
          </cell>
          <cell r="Y191">
            <v>2834</v>
          </cell>
          <cell r="Z191">
            <v>2909</v>
          </cell>
          <cell r="AA191">
            <v>6673</v>
          </cell>
          <cell r="AB191">
            <v>7761</v>
          </cell>
          <cell r="AC191">
            <v>2355</v>
          </cell>
          <cell r="AD191">
            <v>2668</v>
          </cell>
          <cell r="AE191">
            <v>6916</v>
          </cell>
          <cell r="AF191">
            <v>7412</v>
          </cell>
          <cell r="AG191">
            <v>496</v>
          </cell>
          <cell r="AH191">
            <v>0</v>
          </cell>
          <cell r="AI191">
            <v>4385</v>
          </cell>
          <cell r="AJ191">
            <v>1073</v>
          </cell>
          <cell r="AK191">
            <v>5458</v>
          </cell>
          <cell r="AL191">
            <v>5082</v>
          </cell>
          <cell r="AM191">
            <v>7166</v>
          </cell>
          <cell r="AN191">
            <v>1159</v>
          </cell>
          <cell r="AO191">
            <v>1313</v>
          </cell>
        </row>
        <row r="192">
          <cell r="B192" t="str">
            <v xml:space="preserve">  พนม</v>
          </cell>
          <cell r="C192">
            <v>2802</v>
          </cell>
          <cell r="D192">
            <v>3373</v>
          </cell>
          <cell r="E192">
            <v>895</v>
          </cell>
          <cell r="F192">
            <v>1227</v>
          </cell>
          <cell r="G192">
            <v>0</v>
          </cell>
          <cell r="H192">
            <v>294</v>
          </cell>
          <cell r="I192">
            <v>0</v>
          </cell>
          <cell r="J192">
            <v>240</v>
          </cell>
          <cell r="K192">
            <v>1604</v>
          </cell>
          <cell r="L192">
            <v>2349</v>
          </cell>
          <cell r="M192">
            <v>3700</v>
          </cell>
          <cell r="N192">
            <v>3700</v>
          </cell>
          <cell r="O192">
            <v>3700</v>
          </cell>
          <cell r="P192">
            <v>5627</v>
          </cell>
          <cell r="Q192">
            <v>7912</v>
          </cell>
          <cell r="R192">
            <v>733.56899200000043</v>
          </cell>
          <cell r="S192">
            <v>15090</v>
          </cell>
          <cell r="T192">
            <v>46.29</v>
          </cell>
          <cell r="U192">
            <v>2326</v>
          </cell>
          <cell r="V192">
            <v>2783</v>
          </cell>
          <cell r="W192">
            <v>41</v>
          </cell>
          <cell r="X192">
            <v>0</v>
          </cell>
          <cell r="Y192">
            <v>1182</v>
          </cell>
          <cell r="Z192">
            <v>1163</v>
          </cell>
          <cell r="AA192">
            <v>3411</v>
          </cell>
          <cell r="AB192">
            <v>2275</v>
          </cell>
          <cell r="AC192">
            <v>2886</v>
          </cell>
          <cell r="AD192">
            <v>1956</v>
          </cell>
          <cell r="AE192">
            <v>1795</v>
          </cell>
          <cell r="AF192">
            <v>2349</v>
          </cell>
          <cell r="AG192">
            <v>595</v>
          </cell>
          <cell r="AH192">
            <v>41</v>
          </cell>
          <cell r="AI192">
            <v>688</v>
          </cell>
          <cell r="AJ192">
            <v>473</v>
          </cell>
          <cell r="AK192">
            <v>1120</v>
          </cell>
          <cell r="AL192">
            <v>605</v>
          </cell>
          <cell r="AM192">
            <v>1201</v>
          </cell>
          <cell r="AN192">
            <v>880</v>
          </cell>
          <cell r="AO192">
            <v>1072</v>
          </cell>
        </row>
        <row r="193">
          <cell r="B193" t="str">
            <v xml:space="preserve">  พระแสง</v>
          </cell>
          <cell r="C193">
            <v>673</v>
          </cell>
          <cell r="D193">
            <v>556</v>
          </cell>
          <cell r="E193">
            <v>526</v>
          </cell>
          <cell r="F193">
            <v>388</v>
          </cell>
          <cell r="G193">
            <v>551</v>
          </cell>
          <cell r="H193">
            <v>0</v>
          </cell>
          <cell r="I193">
            <v>1048</v>
          </cell>
          <cell r="J193">
            <v>0</v>
          </cell>
          <cell r="K193">
            <v>1464</v>
          </cell>
          <cell r="L193">
            <v>1125</v>
          </cell>
          <cell r="M193">
            <v>4755</v>
          </cell>
          <cell r="N193">
            <v>4755</v>
          </cell>
          <cell r="O193">
            <v>4755</v>
          </cell>
          <cell r="P193">
            <v>744</v>
          </cell>
          <cell r="Q193">
            <v>982</v>
          </cell>
          <cell r="R193">
            <v>0</v>
          </cell>
          <cell r="S193">
            <v>2641</v>
          </cell>
          <cell r="T193">
            <v>86.18</v>
          </cell>
          <cell r="U193">
            <v>238</v>
          </cell>
          <cell r="V193">
            <v>191</v>
          </cell>
          <cell r="W193">
            <v>0</v>
          </cell>
          <cell r="X193">
            <v>0</v>
          </cell>
          <cell r="Y193">
            <v>32</v>
          </cell>
          <cell r="Z193">
            <v>65</v>
          </cell>
          <cell r="AA193">
            <v>21</v>
          </cell>
          <cell r="AB193">
            <v>28</v>
          </cell>
          <cell r="AC193">
            <v>656</v>
          </cell>
          <cell r="AD193">
            <v>431</v>
          </cell>
          <cell r="AE193">
            <v>887</v>
          </cell>
          <cell r="AF193">
            <v>1125</v>
          </cell>
          <cell r="AG193">
            <v>238</v>
          </cell>
          <cell r="AH193">
            <v>0</v>
          </cell>
          <cell r="AI193">
            <v>549</v>
          </cell>
          <cell r="AJ193">
            <v>0</v>
          </cell>
          <cell r="AK193">
            <v>549</v>
          </cell>
          <cell r="AL193">
            <v>725</v>
          </cell>
          <cell r="AM193">
            <v>786</v>
          </cell>
          <cell r="AN193">
            <v>1321</v>
          </cell>
          <cell r="AO193">
            <v>1431</v>
          </cell>
        </row>
        <row r="194">
          <cell r="B194" t="str">
            <v xml:space="preserve">  พุนพิน</v>
          </cell>
          <cell r="C194">
            <v>750</v>
          </cell>
          <cell r="D194">
            <v>750</v>
          </cell>
          <cell r="E194">
            <v>723</v>
          </cell>
          <cell r="F194">
            <v>723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1072</v>
          </cell>
          <cell r="L194">
            <v>1232</v>
          </cell>
          <cell r="M194">
            <v>1839</v>
          </cell>
          <cell r="N194">
            <v>1839</v>
          </cell>
          <cell r="O194">
            <v>1839</v>
          </cell>
          <cell r="P194">
            <v>2427</v>
          </cell>
          <cell r="Q194">
            <v>2903</v>
          </cell>
          <cell r="R194">
            <v>0</v>
          </cell>
          <cell r="S194">
            <v>6452</v>
          </cell>
          <cell r="T194">
            <v>62.37</v>
          </cell>
          <cell r="U194">
            <v>476</v>
          </cell>
          <cell r="V194">
            <v>321</v>
          </cell>
          <cell r="W194">
            <v>0</v>
          </cell>
          <cell r="X194">
            <v>0</v>
          </cell>
          <cell r="Y194">
            <v>138</v>
          </cell>
          <cell r="Z194">
            <v>138</v>
          </cell>
          <cell r="AA194">
            <v>97</v>
          </cell>
          <cell r="AB194">
            <v>83</v>
          </cell>
          <cell r="AC194">
            <v>703</v>
          </cell>
          <cell r="AD194">
            <v>601</v>
          </cell>
          <cell r="AE194">
            <v>959</v>
          </cell>
          <cell r="AF194">
            <v>1235</v>
          </cell>
          <cell r="AG194">
            <v>276</v>
          </cell>
          <cell r="AH194">
            <v>0</v>
          </cell>
          <cell r="AI194">
            <v>713</v>
          </cell>
          <cell r="AJ194">
            <v>59</v>
          </cell>
          <cell r="AK194">
            <v>772</v>
          </cell>
          <cell r="AL194">
            <v>615</v>
          </cell>
          <cell r="AM194">
            <v>896</v>
          </cell>
          <cell r="AN194">
            <v>863</v>
          </cell>
          <cell r="AO194">
            <v>1161</v>
          </cell>
        </row>
        <row r="195">
          <cell r="B195" t="str">
            <v xml:space="preserve">  เวียงสระ</v>
          </cell>
          <cell r="C195">
            <v>3283</v>
          </cell>
          <cell r="D195">
            <v>2819</v>
          </cell>
          <cell r="E195">
            <v>2159</v>
          </cell>
          <cell r="F195">
            <v>2109</v>
          </cell>
          <cell r="G195">
            <v>0</v>
          </cell>
          <cell r="H195">
            <v>479</v>
          </cell>
          <cell r="I195">
            <v>0</v>
          </cell>
          <cell r="J195">
            <v>227</v>
          </cell>
          <cell r="K195">
            <v>2854</v>
          </cell>
          <cell r="L195">
            <v>3973</v>
          </cell>
          <cell r="M195">
            <v>9122</v>
          </cell>
          <cell r="N195">
            <v>9122</v>
          </cell>
          <cell r="O195">
            <v>9122</v>
          </cell>
          <cell r="P195">
            <v>15871</v>
          </cell>
          <cell r="Q195">
            <v>15871</v>
          </cell>
          <cell r="R195">
            <v>808.91312799999832</v>
          </cell>
          <cell r="S195">
            <v>30933</v>
          </cell>
          <cell r="T195">
            <v>48.42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11071</v>
          </cell>
          <cell r="Z195">
            <v>13441</v>
          </cell>
          <cell r="AA195">
            <v>32378</v>
          </cell>
          <cell r="AB195">
            <v>32484</v>
          </cell>
          <cell r="AC195">
            <v>2925</v>
          </cell>
          <cell r="AD195">
            <v>2417</v>
          </cell>
          <cell r="AE195">
            <v>3974</v>
          </cell>
          <cell r="AF195">
            <v>3974</v>
          </cell>
          <cell r="AG195">
            <v>0</v>
          </cell>
          <cell r="AH195">
            <v>0</v>
          </cell>
          <cell r="AI195">
            <v>2917</v>
          </cell>
          <cell r="AJ195">
            <v>1057</v>
          </cell>
          <cell r="AK195">
            <v>3974</v>
          </cell>
          <cell r="AL195">
            <v>2809</v>
          </cell>
          <cell r="AM195">
            <v>4741</v>
          </cell>
          <cell r="AN195">
            <v>963</v>
          </cell>
          <cell r="AO195">
            <v>1193</v>
          </cell>
        </row>
        <row r="196">
          <cell r="B196" t="str">
            <v xml:space="preserve">  เกาะพะงัน</v>
          </cell>
          <cell r="C196">
            <v>1560</v>
          </cell>
          <cell r="D196">
            <v>450</v>
          </cell>
          <cell r="E196">
            <v>1551</v>
          </cell>
          <cell r="F196">
            <v>450</v>
          </cell>
          <cell r="G196">
            <v>991</v>
          </cell>
          <cell r="H196">
            <v>54</v>
          </cell>
          <cell r="I196">
            <v>639</v>
          </cell>
          <cell r="J196">
            <v>120</v>
          </cell>
          <cell r="K196">
            <v>830</v>
          </cell>
          <cell r="L196">
            <v>621</v>
          </cell>
          <cell r="AE196">
            <v>621</v>
          </cell>
          <cell r="AF196">
            <v>621</v>
          </cell>
          <cell r="AG196">
            <v>0</v>
          </cell>
          <cell r="AH196">
            <v>0</v>
          </cell>
          <cell r="AI196">
            <v>275</v>
          </cell>
          <cell r="AJ196">
            <v>346</v>
          </cell>
          <cell r="AK196">
            <v>621</v>
          </cell>
          <cell r="AL196">
            <v>153</v>
          </cell>
          <cell r="AM196">
            <v>479</v>
          </cell>
          <cell r="AN196">
            <v>556</v>
          </cell>
          <cell r="AO196">
            <v>771</v>
          </cell>
        </row>
        <row r="197">
          <cell r="B197" t="str">
            <v xml:space="preserve">  เคียนซา</v>
          </cell>
          <cell r="C197">
            <v>2061</v>
          </cell>
          <cell r="D197">
            <v>2061</v>
          </cell>
          <cell r="E197">
            <v>2006</v>
          </cell>
          <cell r="F197">
            <v>2006</v>
          </cell>
          <cell r="G197">
            <v>16</v>
          </cell>
          <cell r="H197">
            <v>21</v>
          </cell>
          <cell r="I197">
            <v>8</v>
          </cell>
          <cell r="J197">
            <v>0</v>
          </cell>
          <cell r="K197">
            <v>1535</v>
          </cell>
          <cell r="L197">
            <v>1975</v>
          </cell>
          <cell r="M197">
            <v>1776</v>
          </cell>
          <cell r="N197">
            <v>1776</v>
          </cell>
          <cell r="O197">
            <v>1776</v>
          </cell>
          <cell r="P197">
            <v>1803</v>
          </cell>
          <cell r="Q197">
            <v>2553</v>
          </cell>
          <cell r="R197">
            <v>0</v>
          </cell>
          <cell r="S197">
            <v>6455</v>
          </cell>
          <cell r="T197">
            <v>77.98</v>
          </cell>
          <cell r="U197">
            <v>754</v>
          </cell>
          <cell r="V197">
            <v>252</v>
          </cell>
          <cell r="W197">
            <v>4</v>
          </cell>
          <cell r="X197">
            <v>0</v>
          </cell>
          <cell r="Y197">
            <v>392</v>
          </cell>
          <cell r="Z197">
            <v>601</v>
          </cell>
          <cell r="AA197">
            <v>467</v>
          </cell>
          <cell r="AB197">
            <v>715</v>
          </cell>
          <cell r="AC197">
            <v>1191</v>
          </cell>
          <cell r="AD197">
            <v>1190</v>
          </cell>
          <cell r="AE197">
            <v>1941</v>
          </cell>
          <cell r="AF197">
            <v>2371</v>
          </cell>
          <cell r="AG197">
            <v>434</v>
          </cell>
          <cell r="AH197">
            <v>4</v>
          </cell>
          <cell r="AI197">
            <v>1745</v>
          </cell>
          <cell r="AJ197">
            <v>90</v>
          </cell>
          <cell r="AK197">
            <v>1831</v>
          </cell>
          <cell r="AL197">
            <v>1242</v>
          </cell>
          <cell r="AM197">
            <v>1783</v>
          </cell>
          <cell r="AN197">
            <v>712</v>
          </cell>
          <cell r="AO197">
            <v>974</v>
          </cell>
        </row>
        <row r="198">
          <cell r="B198" t="str">
            <v xml:space="preserve">  บ้านตาขุน</v>
          </cell>
          <cell r="C198">
            <v>1452</v>
          </cell>
          <cell r="D198">
            <v>1307</v>
          </cell>
          <cell r="E198">
            <v>1257</v>
          </cell>
          <cell r="F198">
            <v>1107</v>
          </cell>
          <cell r="G198">
            <v>1056</v>
          </cell>
          <cell r="H198">
            <v>859</v>
          </cell>
          <cell r="I198">
            <v>0</v>
          </cell>
          <cell r="J198">
            <v>776</v>
          </cell>
          <cell r="K198">
            <v>1246</v>
          </cell>
          <cell r="L198">
            <v>619</v>
          </cell>
          <cell r="M198">
            <v>2794</v>
          </cell>
          <cell r="N198">
            <v>2794</v>
          </cell>
          <cell r="O198">
            <v>2794</v>
          </cell>
          <cell r="AE198">
            <v>619</v>
          </cell>
          <cell r="AF198">
            <v>619</v>
          </cell>
          <cell r="AG198">
            <v>0</v>
          </cell>
          <cell r="AH198">
            <v>0</v>
          </cell>
          <cell r="AI198">
            <v>619</v>
          </cell>
          <cell r="AK198">
            <v>619</v>
          </cell>
          <cell r="AL198">
            <v>508</v>
          </cell>
          <cell r="AM198">
            <v>679</v>
          </cell>
          <cell r="AN198">
            <v>820</v>
          </cell>
          <cell r="AO198">
            <v>1097</v>
          </cell>
        </row>
        <row r="199">
          <cell r="B199" t="str">
            <v xml:space="preserve">  บ้านนาเดิม</v>
          </cell>
          <cell r="C199">
            <v>757</v>
          </cell>
          <cell r="D199">
            <v>803</v>
          </cell>
          <cell r="E199">
            <v>451</v>
          </cell>
          <cell r="F199">
            <v>503</v>
          </cell>
          <cell r="G199">
            <v>0</v>
          </cell>
          <cell r="H199">
            <v>283</v>
          </cell>
          <cell r="I199">
            <v>0</v>
          </cell>
          <cell r="J199">
            <v>563</v>
          </cell>
          <cell r="K199">
            <v>650</v>
          </cell>
          <cell r="L199">
            <v>803</v>
          </cell>
          <cell r="P199">
            <v>2299</v>
          </cell>
          <cell r="Q199">
            <v>2276</v>
          </cell>
          <cell r="R199">
            <v>0</v>
          </cell>
          <cell r="S199">
            <v>4875</v>
          </cell>
          <cell r="T199">
            <v>58.27</v>
          </cell>
          <cell r="U199">
            <v>46</v>
          </cell>
          <cell r="V199">
            <v>210</v>
          </cell>
          <cell r="W199">
            <v>69</v>
          </cell>
          <cell r="X199">
            <v>0</v>
          </cell>
          <cell r="Y199">
            <v>781</v>
          </cell>
          <cell r="Z199">
            <v>871</v>
          </cell>
          <cell r="AA199">
            <v>1357</v>
          </cell>
          <cell r="AB199">
            <v>2917</v>
          </cell>
          <cell r="AC199">
            <v>1738</v>
          </cell>
          <cell r="AD199">
            <v>3349</v>
          </cell>
          <cell r="AE199">
            <v>806</v>
          </cell>
          <cell r="AF199">
            <v>803</v>
          </cell>
          <cell r="AG199">
            <v>0</v>
          </cell>
          <cell r="AH199">
            <v>3</v>
          </cell>
          <cell r="AI199">
            <v>776</v>
          </cell>
          <cell r="AJ199">
            <v>30</v>
          </cell>
          <cell r="AK199">
            <v>803</v>
          </cell>
          <cell r="AL199">
            <v>456</v>
          </cell>
          <cell r="AM199">
            <v>910</v>
          </cell>
          <cell r="AN199">
            <v>588</v>
          </cell>
          <cell r="AO199">
            <v>1133</v>
          </cell>
        </row>
        <row r="200">
          <cell r="B200" t="str">
            <v xml:space="preserve">  ชัยบุรี</v>
          </cell>
          <cell r="C200">
            <v>151</v>
          </cell>
          <cell r="D200">
            <v>181</v>
          </cell>
          <cell r="E200">
            <v>81</v>
          </cell>
          <cell r="F200">
            <v>106</v>
          </cell>
          <cell r="G200">
            <v>8</v>
          </cell>
          <cell r="H200">
            <v>15</v>
          </cell>
          <cell r="I200">
            <v>99</v>
          </cell>
          <cell r="J200">
            <v>0</v>
          </cell>
          <cell r="K200">
            <v>310</v>
          </cell>
          <cell r="L200">
            <v>391</v>
          </cell>
          <cell r="P200">
            <v>271</v>
          </cell>
          <cell r="Q200">
            <v>484</v>
          </cell>
          <cell r="R200">
            <v>0</v>
          </cell>
          <cell r="S200">
            <v>1334</v>
          </cell>
          <cell r="T200">
            <v>89.62</v>
          </cell>
          <cell r="U200">
            <v>215</v>
          </cell>
          <cell r="V200">
            <v>33</v>
          </cell>
          <cell r="W200">
            <v>2</v>
          </cell>
          <cell r="X200">
            <v>3</v>
          </cell>
          <cell r="Y200">
            <v>23</v>
          </cell>
          <cell r="Z200">
            <v>23</v>
          </cell>
          <cell r="AA200">
            <v>54</v>
          </cell>
          <cell r="AB200">
            <v>51</v>
          </cell>
          <cell r="AC200">
            <v>2348</v>
          </cell>
          <cell r="AD200">
            <v>2217</v>
          </cell>
          <cell r="AE200">
            <v>178</v>
          </cell>
          <cell r="AF200">
            <v>391</v>
          </cell>
          <cell r="AG200">
            <v>215</v>
          </cell>
          <cell r="AH200">
            <v>2</v>
          </cell>
          <cell r="AI200">
            <v>102</v>
          </cell>
          <cell r="AJ200">
            <v>69</v>
          </cell>
          <cell r="AK200">
            <v>169</v>
          </cell>
          <cell r="AL200">
            <v>55</v>
          </cell>
          <cell r="AM200">
            <v>95</v>
          </cell>
          <cell r="AN200">
            <v>539</v>
          </cell>
          <cell r="AO200">
            <v>563</v>
          </cell>
        </row>
        <row r="201">
          <cell r="B201" t="str">
            <v xml:space="preserve">  วิภาวดี</v>
          </cell>
          <cell r="C201">
            <v>3836</v>
          </cell>
          <cell r="D201">
            <v>3836</v>
          </cell>
          <cell r="E201">
            <v>3153</v>
          </cell>
          <cell r="F201">
            <v>3153</v>
          </cell>
          <cell r="G201">
            <v>407</v>
          </cell>
          <cell r="H201">
            <v>116</v>
          </cell>
          <cell r="I201">
            <v>129</v>
          </cell>
          <cell r="J201">
            <v>37</v>
          </cell>
          <cell r="K201">
            <v>2689</v>
          </cell>
          <cell r="L201">
            <v>4988</v>
          </cell>
          <cell r="M201">
            <v>1007</v>
          </cell>
          <cell r="N201">
            <v>1007</v>
          </cell>
          <cell r="O201">
            <v>1007</v>
          </cell>
          <cell r="P201">
            <v>3979</v>
          </cell>
          <cell r="Q201">
            <v>14102</v>
          </cell>
          <cell r="R201">
            <v>0</v>
          </cell>
          <cell r="S201">
            <v>32919</v>
          </cell>
          <cell r="T201">
            <v>68.08</v>
          </cell>
          <cell r="U201">
            <v>10223</v>
          </cell>
          <cell r="V201">
            <v>859</v>
          </cell>
          <cell r="W201">
            <v>100</v>
          </cell>
          <cell r="X201">
            <v>947</v>
          </cell>
          <cell r="Y201">
            <v>1039</v>
          </cell>
          <cell r="Z201">
            <v>939</v>
          </cell>
          <cell r="AA201">
            <v>1842</v>
          </cell>
          <cell r="AB201">
            <v>1628</v>
          </cell>
          <cell r="AC201">
            <v>1773</v>
          </cell>
          <cell r="AD201">
            <v>1734</v>
          </cell>
          <cell r="AE201">
            <v>3565</v>
          </cell>
          <cell r="AF201">
            <v>4988</v>
          </cell>
          <cell r="AG201">
            <v>1523</v>
          </cell>
          <cell r="AH201">
            <v>100</v>
          </cell>
          <cell r="AI201">
            <v>2229</v>
          </cell>
          <cell r="AJ201">
            <v>959</v>
          </cell>
          <cell r="AK201">
            <v>3088</v>
          </cell>
          <cell r="AL201">
            <v>1460</v>
          </cell>
          <cell r="AM201">
            <v>2816</v>
          </cell>
          <cell r="AN201">
            <v>655</v>
          </cell>
          <cell r="AO201">
            <v>912</v>
          </cell>
        </row>
        <row r="202">
          <cell r="B202" t="str">
            <v>พังงา</v>
          </cell>
          <cell r="C202">
            <v>6702</v>
          </cell>
          <cell r="D202">
            <v>6849</v>
          </cell>
          <cell r="E202">
            <v>4635</v>
          </cell>
          <cell r="F202">
            <v>4957</v>
          </cell>
          <cell r="G202">
            <v>2484</v>
          </cell>
          <cell r="H202">
            <v>1399</v>
          </cell>
          <cell r="I202">
            <v>536</v>
          </cell>
          <cell r="J202">
            <v>282</v>
          </cell>
          <cell r="K202">
            <v>5398</v>
          </cell>
          <cell r="L202">
            <v>7498</v>
          </cell>
          <cell r="M202">
            <v>5160</v>
          </cell>
          <cell r="N202">
            <v>5160</v>
          </cell>
          <cell r="O202">
            <v>5160</v>
          </cell>
          <cell r="P202">
            <v>15174</v>
          </cell>
          <cell r="Q202">
            <v>17523</v>
          </cell>
          <cell r="R202">
            <v>8476.5059279999987</v>
          </cell>
          <cell r="S202">
            <v>26569</v>
          </cell>
          <cell r="T202">
            <v>26.34</v>
          </cell>
          <cell r="U202">
            <v>2349</v>
          </cell>
          <cell r="V202">
            <v>1587</v>
          </cell>
          <cell r="W202">
            <v>0</v>
          </cell>
          <cell r="X202">
            <v>0</v>
          </cell>
          <cell r="Y202">
            <v>4908</v>
          </cell>
          <cell r="Z202">
            <v>6578</v>
          </cell>
          <cell r="AA202">
            <v>5578</v>
          </cell>
          <cell r="AB202">
            <v>7147</v>
          </cell>
          <cell r="AC202">
            <v>1137</v>
          </cell>
          <cell r="AD202">
            <v>1087</v>
          </cell>
          <cell r="AE202">
            <v>6717</v>
          </cell>
          <cell r="AF202">
            <v>7416</v>
          </cell>
          <cell r="AG202">
            <v>976</v>
          </cell>
          <cell r="AH202">
            <v>277</v>
          </cell>
          <cell r="AI202">
            <v>6008</v>
          </cell>
          <cell r="AJ202">
            <v>430</v>
          </cell>
          <cell r="AK202">
            <v>6161</v>
          </cell>
          <cell r="AL202">
            <v>2704</v>
          </cell>
          <cell r="AM202">
            <v>3678</v>
          </cell>
          <cell r="AN202">
            <v>450</v>
          </cell>
          <cell r="AO202">
            <v>597</v>
          </cell>
        </row>
        <row r="203">
          <cell r="B203" t="str">
            <v xml:space="preserve">  เมืองพังงา</v>
          </cell>
          <cell r="C203">
            <v>94</v>
          </cell>
          <cell r="D203">
            <v>94</v>
          </cell>
          <cell r="E203">
            <v>94</v>
          </cell>
          <cell r="F203">
            <v>94</v>
          </cell>
          <cell r="G203">
            <v>59</v>
          </cell>
          <cell r="H203">
            <v>129</v>
          </cell>
          <cell r="I203">
            <v>628</v>
          </cell>
          <cell r="J203">
            <v>1372</v>
          </cell>
          <cell r="K203">
            <v>453</v>
          </cell>
          <cell r="L203">
            <v>840</v>
          </cell>
          <cell r="M203">
            <v>1369</v>
          </cell>
          <cell r="N203">
            <v>1369</v>
          </cell>
          <cell r="O203">
            <v>1369</v>
          </cell>
          <cell r="P203">
            <v>2037</v>
          </cell>
          <cell r="Q203">
            <v>2632</v>
          </cell>
          <cell r="R203">
            <v>0</v>
          </cell>
          <cell r="S203">
            <v>7126</v>
          </cell>
          <cell r="T203">
            <v>87.11</v>
          </cell>
          <cell r="U203">
            <v>595</v>
          </cell>
          <cell r="V203">
            <v>0</v>
          </cell>
          <cell r="W203">
            <v>0</v>
          </cell>
          <cell r="X203">
            <v>0</v>
          </cell>
          <cell r="Y203">
            <v>885</v>
          </cell>
          <cell r="Z203">
            <v>885</v>
          </cell>
          <cell r="AA203">
            <v>1878</v>
          </cell>
          <cell r="AB203">
            <v>2593</v>
          </cell>
          <cell r="AC203">
            <v>2122</v>
          </cell>
          <cell r="AD203">
            <v>2930</v>
          </cell>
          <cell r="AE203">
            <v>840</v>
          </cell>
          <cell r="AF203">
            <v>855</v>
          </cell>
          <cell r="AG203">
            <v>15</v>
          </cell>
          <cell r="AH203">
            <v>0</v>
          </cell>
          <cell r="AI203">
            <v>815</v>
          </cell>
          <cell r="AJ203">
            <v>0</v>
          </cell>
          <cell r="AK203">
            <v>815</v>
          </cell>
          <cell r="AL203">
            <v>246</v>
          </cell>
          <cell r="AM203">
            <v>340</v>
          </cell>
          <cell r="AN203">
            <v>302</v>
          </cell>
          <cell r="AO203">
            <v>417</v>
          </cell>
        </row>
        <row r="204">
          <cell r="B204" t="str">
            <v xml:space="preserve">  กะปง</v>
          </cell>
          <cell r="C204">
            <v>863</v>
          </cell>
          <cell r="D204">
            <v>1640</v>
          </cell>
          <cell r="E204">
            <v>701</v>
          </cell>
          <cell r="F204">
            <v>1471</v>
          </cell>
          <cell r="G204">
            <v>662</v>
          </cell>
          <cell r="H204">
            <v>2</v>
          </cell>
          <cell r="I204">
            <v>944</v>
          </cell>
          <cell r="J204">
            <v>1</v>
          </cell>
          <cell r="K204">
            <v>899</v>
          </cell>
          <cell r="L204">
            <v>1565</v>
          </cell>
          <cell r="M204">
            <v>1368</v>
          </cell>
          <cell r="N204">
            <v>1368</v>
          </cell>
          <cell r="O204">
            <v>1368</v>
          </cell>
          <cell r="P204">
            <v>3207</v>
          </cell>
          <cell r="Q204">
            <v>4380</v>
          </cell>
          <cell r="R204">
            <v>2050.9437600000001</v>
          </cell>
          <cell r="S204">
            <v>6709</v>
          </cell>
          <cell r="T204">
            <v>27.13</v>
          </cell>
          <cell r="U204">
            <v>1173</v>
          </cell>
          <cell r="V204">
            <v>399</v>
          </cell>
          <cell r="W204">
            <v>0</v>
          </cell>
          <cell r="X204">
            <v>0</v>
          </cell>
          <cell r="Y204">
            <v>1682</v>
          </cell>
          <cell r="Z204">
            <v>1892</v>
          </cell>
          <cell r="AA204">
            <v>1826</v>
          </cell>
          <cell r="AB204">
            <v>2087</v>
          </cell>
          <cell r="AC204">
            <v>1086</v>
          </cell>
          <cell r="AD204">
            <v>1103</v>
          </cell>
          <cell r="AE204">
            <v>1506</v>
          </cell>
          <cell r="AF204">
            <v>1565</v>
          </cell>
          <cell r="AG204">
            <v>59</v>
          </cell>
          <cell r="AH204">
            <v>0</v>
          </cell>
          <cell r="AI204">
            <v>1427</v>
          </cell>
          <cell r="AJ204">
            <v>0</v>
          </cell>
          <cell r="AK204">
            <v>1427</v>
          </cell>
          <cell r="AL204">
            <v>626</v>
          </cell>
          <cell r="AM204">
            <v>671</v>
          </cell>
          <cell r="AN204">
            <v>439</v>
          </cell>
          <cell r="AO204">
            <v>470</v>
          </cell>
        </row>
        <row r="205">
          <cell r="B205" t="str">
            <v xml:space="preserve">  เกาะยาว</v>
          </cell>
          <cell r="C205">
            <v>52</v>
          </cell>
          <cell r="D205">
            <v>52</v>
          </cell>
          <cell r="E205">
            <v>22</v>
          </cell>
          <cell r="F205">
            <v>22</v>
          </cell>
          <cell r="G205">
            <v>4</v>
          </cell>
          <cell r="H205">
            <v>0</v>
          </cell>
          <cell r="I205">
            <v>182</v>
          </cell>
          <cell r="J205">
            <v>0</v>
          </cell>
          <cell r="K205">
            <v>41</v>
          </cell>
          <cell r="L205">
            <v>82</v>
          </cell>
          <cell r="AE205">
            <v>84</v>
          </cell>
          <cell r="AF205">
            <v>84</v>
          </cell>
          <cell r="AG205">
            <v>0</v>
          </cell>
          <cell r="AH205">
            <v>0</v>
          </cell>
          <cell r="AI205">
            <v>14</v>
          </cell>
          <cell r="AJ205">
            <v>70</v>
          </cell>
          <cell r="AK205">
            <v>84</v>
          </cell>
          <cell r="AL205">
            <v>4</v>
          </cell>
          <cell r="AM205">
            <v>21</v>
          </cell>
          <cell r="AN205">
            <v>286</v>
          </cell>
          <cell r="AO205">
            <v>252</v>
          </cell>
        </row>
        <row r="206">
          <cell r="B206" t="str">
            <v xml:space="preserve">  คุระบุรี</v>
          </cell>
          <cell r="C206">
            <v>1024</v>
          </cell>
          <cell r="D206">
            <v>1014</v>
          </cell>
          <cell r="E206">
            <v>966</v>
          </cell>
          <cell r="F206">
            <v>956</v>
          </cell>
          <cell r="G206">
            <v>212</v>
          </cell>
          <cell r="H206">
            <v>233</v>
          </cell>
          <cell r="I206">
            <v>219</v>
          </cell>
          <cell r="J206">
            <v>244</v>
          </cell>
          <cell r="K206">
            <v>694</v>
          </cell>
          <cell r="L206">
            <v>1214</v>
          </cell>
          <cell r="M206">
            <v>335</v>
          </cell>
          <cell r="N206">
            <v>335</v>
          </cell>
          <cell r="O206">
            <v>335</v>
          </cell>
          <cell r="P206">
            <v>4552</v>
          </cell>
          <cell r="Q206">
            <v>4840</v>
          </cell>
          <cell r="R206">
            <v>0</v>
          </cell>
          <cell r="S206">
            <v>11185</v>
          </cell>
          <cell r="T206">
            <v>66.89</v>
          </cell>
          <cell r="U206">
            <v>288</v>
          </cell>
          <cell r="V206">
            <v>206</v>
          </cell>
          <cell r="W206">
            <v>0</v>
          </cell>
          <cell r="X206">
            <v>0</v>
          </cell>
          <cell r="Y206">
            <v>719</v>
          </cell>
          <cell r="Z206">
            <v>2160</v>
          </cell>
          <cell r="AA206">
            <v>767</v>
          </cell>
          <cell r="AB206">
            <v>1134</v>
          </cell>
          <cell r="AC206">
            <v>1067</v>
          </cell>
          <cell r="AD206">
            <v>525</v>
          </cell>
          <cell r="AE206">
            <v>1444</v>
          </cell>
          <cell r="AF206">
            <v>1214</v>
          </cell>
          <cell r="AG206">
            <v>46</v>
          </cell>
          <cell r="AH206">
            <v>276</v>
          </cell>
          <cell r="AI206">
            <v>1394</v>
          </cell>
          <cell r="AJ206">
            <v>0</v>
          </cell>
          <cell r="AK206">
            <v>1118</v>
          </cell>
          <cell r="AL206">
            <v>336</v>
          </cell>
          <cell r="AM206">
            <v>845</v>
          </cell>
          <cell r="AN206">
            <v>241</v>
          </cell>
          <cell r="AO206">
            <v>756</v>
          </cell>
        </row>
        <row r="207">
          <cell r="B207" t="str">
            <v xml:space="preserve">  ตะกั่วทุ่ง</v>
          </cell>
          <cell r="C207">
            <v>1013</v>
          </cell>
          <cell r="D207">
            <v>933</v>
          </cell>
          <cell r="E207">
            <v>814</v>
          </cell>
          <cell r="F207">
            <v>729</v>
          </cell>
          <cell r="G207">
            <v>589</v>
          </cell>
          <cell r="H207">
            <v>529</v>
          </cell>
          <cell r="I207">
            <v>724</v>
          </cell>
          <cell r="J207">
            <v>726</v>
          </cell>
          <cell r="K207">
            <v>1042</v>
          </cell>
          <cell r="L207">
            <v>1269</v>
          </cell>
          <cell r="M207">
            <v>810</v>
          </cell>
          <cell r="N207">
            <v>810</v>
          </cell>
          <cell r="O207">
            <v>810</v>
          </cell>
          <cell r="P207">
            <v>611</v>
          </cell>
          <cell r="Q207">
            <v>611</v>
          </cell>
          <cell r="R207">
            <v>0</v>
          </cell>
          <cell r="S207">
            <v>1655</v>
          </cell>
          <cell r="T207">
            <v>87.21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589</v>
          </cell>
          <cell r="Z207">
            <v>589</v>
          </cell>
          <cell r="AA207">
            <v>251</v>
          </cell>
          <cell r="AB207">
            <v>182</v>
          </cell>
          <cell r="AC207">
            <v>426</v>
          </cell>
          <cell r="AD207">
            <v>309</v>
          </cell>
          <cell r="AE207">
            <v>895</v>
          </cell>
          <cell r="AF207">
            <v>1183</v>
          </cell>
          <cell r="AG207">
            <v>289</v>
          </cell>
          <cell r="AH207">
            <v>1</v>
          </cell>
          <cell r="AI207">
            <v>835</v>
          </cell>
          <cell r="AJ207">
            <v>12</v>
          </cell>
          <cell r="AK207">
            <v>846</v>
          </cell>
          <cell r="AL207">
            <v>810</v>
          </cell>
          <cell r="AM207">
            <v>754</v>
          </cell>
          <cell r="AN207">
            <v>970</v>
          </cell>
          <cell r="AO207">
            <v>891</v>
          </cell>
        </row>
        <row r="208">
          <cell r="B208" t="str">
            <v xml:space="preserve">  ตะกั่วป่า</v>
          </cell>
          <cell r="C208">
            <v>2986</v>
          </cell>
          <cell r="D208">
            <v>2447</v>
          </cell>
          <cell r="E208">
            <v>1425</v>
          </cell>
          <cell r="F208">
            <v>1086</v>
          </cell>
          <cell r="G208">
            <v>714</v>
          </cell>
          <cell r="H208">
            <v>388</v>
          </cell>
          <cell r="I208">
            <v>501</v>
          </cell>
          <cell r="J208">
            <v>357</v>
          </cell>
          <cell r="K208">
            <v>1359</v>
          </cell>
          <cell r="L208">
            <v>1226</v>
          </cell>
          <cell r="M208">
            <v>941</v>
          </cell>
          <cell r="N208">
            <v>941</v>
          </cell>
          <cell r="O208">
            <v>941</v>
          </cell>
          <cell r="P208">
            <v>3365</v>
          </cell>
          <cell r="Q208">
            <v>3365</v>
          </cell>
          <cell r="R208">
            <v>0</v>
          </cell>
          <cell r="S208">
            <v>7246</v>
          </cell>
          <cell r="T208">
            <v>58.85</v>
          </cell>
          <cell r="U208">
            <v>0</v>
          </cell>
          <cell r="V208">
            <v>71</v>
          </cell>
          <cell r="W208">
            <v>0</v>
          </cell>
          <cell r="X208">
            <v>0</v>
          </cell>
          <cell r="Y208">
            <v>358</v>
          </cell>
          <cell r="Z208">
            <v>330</v>
          </cell>
          <cell r="AA208">
            <v>88</v>
          </cell>
          <cell r="AB208">
            <v>376</v>
          </cell>
          <cell r="AC208">
            <v>246</v>
          </cell>
          <cell r="AD208">
            <v>1139</v>
          </cell>
          <cell r="AE208">
            <v>969</v>
          </cell>
          <cell r="AF208">
            <v>1226</v>
          </cell>
          <cell r="AG208">
            <v>257</v>
          </cell>
          <cell r="AH208">
            <v>0</v>
          </cell>
          <cell r="AI208">
            <v>907</v>
          </cell>
          <cell r="AJ208">
            <v>10</v>
          </cell>
          <cell r="AK208">
            <v>917</v>
          </cell>
          <cell r="AL208">
            <v>272</v>
          </cell>
          <cell r="AM208">
            <v>392</v>
          </cell>
          <cell r="AN208">
            <v>300</v>
          </cell>
          <cell r="AO208">
            <v>427</v>
          </cell>
        </row>
        <row r="209">
          <cell r="B209" t="str">
            <v xml:space="preserve">  ทับปุด</v>
          </cell>
          <cell r="C209">
            <v>86</v>
          </cell>
          <cell r="D209">
            <v>86</v>
          </cell>
          <cell r="E209">
            <v>83</v>
          </cell>
          <cell r="F209">
            <v>83</v>
          </cell>
          <cell r="G209">
            <v>94</v>
          </cell>
          <cell r="H209">
            <v>47</v>
          </cell>
          <cell r="I209">
            <v>1133</v>
          </cell>
          <cell r="J209">
            <v>566</v>
          </cell>
          <cell r="K209">
            <v>119</v>
          </cell>
          <cell r="L209">
            <v>384</v>
          </cell>
          <cell r="M209">
            <v>56</v>
          </cell>
          <cell r="N209">
            <v>56</v>
          </cell>
          <cell r="O209">
            <v>56</v>
          </cell>
          <cell r="P209">
            <v>564</v>
          </cell>
          <cell r="Q209">
            <v>564</v>
          </cell>
          <cell r="R209">
            <v>0</v>
          </cell>
          <cell r="S209">
            <v>1449</v>
          </cell>
          <cell r="T209">
            <v>80.06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354</v>
          </cell>
          <cell r="Z209">
            <v>354</v>
          </cell>
          <cell r="AA209">
            <v>406</v>
          </cell>
          <cell r="AB209">
            <v>258</v>
          </cell>
          <cell r="AC209">
            <v>1147</v>
          </cell>
          <cell r="AD209">
            <v>729</v>
          </cell>
          <cell r="AE209">
            <v>196</v>
          </cell>
          <cell r="AF209">
            <v>371</v>
          </cell>
          <cell r="AG209">
            <v>175</v>
          </cell>
          <cell r="AH209">
            <v>0</v>
          </cell>
          <cell r="AI209">
            <v>82</v>
          </cell>
          <cell r="AJ209">
            <v>109</v>
          </cell>
          <cell r="AK209">
            <v>191</v>
          </cell>
          <cell r="AL209">
            <v>26</v>
          </cell>
          <cell r="AM209">
            <v>82</v>
          </cell>
          <cell r="AN209">
            <v>317</v>
          </cell>
          <cell r="AO209">
            <v>428</v>
          </cell>
        </row>
        <row r="210">
          <cell r="B210" t="str">
            <v xml:space="preserve">  ท้ายเหมือง</v>
          </cell>
          <cell r="C210">
            <v>584</v>
          </cell>
          <cell r="D210">
            <v>583</v>
          </cell>
          <cell r="E210">
            <v>530</v>
          </cell>
          <cell r="F210">
            <v>516</v>
          </cell>
          <cell r="G210">
            <v>150</v>
          </cell>
          <cell r="H210">
            <v>71</v>
          </cell>
          <cell r="I210">
            <v>283</v>
          </cell>
          <cell r="J210">
            <v>138</v>
          </cell>
          <cell r="K210">
            <v>791</v>
          </cell>
          <cell r="L210">
            <v>918</v>
          </cell>
          <cell r="M210">
            <v>281</v>
          </cell>
          <cell r="N210">
            <v>281</v>
          </cell>
          <cell r="O210">
            <v>281</v>
          </cell>
          <cell r="P210">
            <v>838</v>
          </cell>
          <cell r="Q210">
            <v>1131</v>
          </cell>
          <cell r="R210">
            <v>1028.1423360000001</v>
          </cell>
          <cell r="S210">
            <v>1234</v>
          </cell>
          <cell r="T210">
            <v>4.6399999999999997</v>
          </cell>
          <cell r="U210">
            <v>293</v>
          </cell>
          <cell r="V210">
            <v>911</v>
          </cell>
          <cell r="W210">
            <v>0</v>
          </cell>
          <cell r="X210">
            <v>0</v>
          </cell>
          <cell r="Y210">
            <v>321</v>
          </cell>
          <cell r="Z210">
            <v>368</v>
          </cell>
          <cell r="AA210">
            <v>362</v>
          </cell>
          <cell r="AB210">
            <v>517</v>
          </cell>
          <cell r="AC210">
            <v>1128</v>
          </cell>
          <cell r="AD210">
            <v>1405</v>
          </cell>
          <cell r="AE210">
            <v>783</v>
          </cell>
          <cell r="AF210">
            <v>918</v>
          </cell>
          <cell r="AG210">
            <v>135</v>
          </cell>
          <cell r="AH210">
            <v>0</v>
          </cell>
          <cell r="AI210">
            <v>534</v>
          </cell>
          <cell r="AJ210">
            <v>229</v>
          </cell>
          <cell r="AK210">
            <v>763</v>
          </cell>
          <cell r="AL210">
            <v>384</v>
          </cell>
          <cell r="AM210">
            <v>573</v>
          </cell>
          <cell r="AN210">
            <v>719</v>
          </cell>
          <cell r="AO210">
            <v>751</v>
          </cell>
        </row>
        <row r="211">
          <cell r="B211" t="str">
            <v>ภูเก็ต</v>
          </cell>
          <cell r="C211">
            <v>1996</v>
          </cell>
          <cell r="D211">
            <v>2434</v>
          </cell>
          <cell r="E211">
            <v>1732</v>
          </cell>
          <cell r="F211">
            <v>2133</v>
          </cell>
          <cell r="G211">
            <v>2575</v>
          </cell>
          <cell r="H211">
            <v>935</v>
          </cell>
          <cell r="I211">
            <v>1487</v>
          </cell>
          <cell r="J211">
            <v>438</v>
          </cell>
          <cell r="K211">
            <v>2329</v>
          </cell>
          <cell r="L211">
            <v>2407</v>
          </cell>
          <cell r="M211">
            <v>2315</v>
          </cell>
          <cell r="N211">
            <v>2315</v>
          </cell>
          <cell r="O211">
            <v>2315</v>
          </cell>
          <cell r="P211">
            <v>3329</v>
          </cell>
          <cell r="Q211">
            <v>3273</v>
          </cell>
          <cell r="R211">
            <v>900.06190800000013</v>
          </cell>
          <cell r="S211">
            <v>5646</v>
          </cell>
          <cell r="T211">
            <v>36.99</v>
          </cell>
          <cell r="U211">
            <v>0</v>
          </cell>
          <cell r="V211">
            <v>17</v>
          </cell>
          <cell r="W211">
            <v>56</v>
          </cell>
          <cell r="X211">
            <v>26</v>
          </cell>
          <cell r="Y211">
            <v>2698</v>
          </cell>
          <cell r="Z211">
            <v>2657</v>
          </cell>
          <cell r="AA211">
            <v>1872</v>
          </cell>
          <cell r="AB211">
            <v>3416</v>
          </cell>
          <cell r="AC211">
            <v>694</v>
          </cell>
          <cell r="AD211">
            <v>1286</v>
          </cell>
          <cell r="AE211">
            <v>2418</v>
          </cell>
          <cell r="AF211">
            <v>2447</v>
          </cell>
          <cell r="AG211">
            <v>55</v>
          </cell>
          <cell r="AH211">
            <v>26</v>
          </cell>
          <cell r="AI211">
            <v>2243</v>
          </cell>
          <cell r="AJ211">
            <v>100</v>
          </cell>
          <cell r="AK211">
            <v>2317</v>
          </cell>
          <cell r="AL211">
            <v>717</v>
          </cell>
          <cell r="AM211">
            <v>854</v>
          </cell>
          <cell r="AN211">
            <v>320</v>
          </cell>
          <cell r="AO211">
            <v>369</v>
          </cell>
        </row>
        <row r="212">
          <cell r="B212" t="str">
            <v xml:space="preserve">  เมืองภูเก็ต</v>
          </cell>
          <cell r="C212">
            <v>143</v>
          </cell>
          <cell r="D212">
            <v>134</v>
          </cell>
          <cell r="E212">
            <v>112</v>
          </cell>
          <cell r="F212">
            <v>103</v>
          </cell>
          <cell r="G212">
            <v>50</v>
          </cell>
          <cell r="H212">
            <v>32</v>
          </cell>
          <cell r="I212">
            <v>446</v>
          </cell>
          <cell r="J212">
            <v>311</v>
          </cell>
          <cell r="K212">
            <v>203</v>
          </cell>
          <cell r="L212">
            <v>211</v>
          </cell>
          <cell r="M212">
            <v>95</v>
          </cell>
          <cell r="N212">
            <v>95</v>
          </cell>
          <cell r="O212">
            <v>95</v>
          </cell>
          <cell r="P212">
            <v>513</v>
          </cell>
          <cell r="Q212">
            <v>508</v>
          </cell>
          <cell r="R212">
            <v>75.476607999999999</v>
          </cell>
          <cell r="S212">
            <v>941</v>
          </cell>
          <cell r="T212">
            <v>43.44</v>
          </cell>
          <cell r="U212">
            <v>0</v>
          </cell>
          <cell r="V212">
            <v>17</v>
          </cell>
          <cell r="W212">
            <v>5</v>
          </cell>
          <cell r="X212">
            <v>9</v>
          </cell>
          <cell r="Y212">
            <v>249</v>
          </cell>
          <cell r="Z212">
            <v>248</v>
          </cell>
          <cell r="AA212">
            <v>251</v>
          </cell>
          <cell r="AB212">
            <v>304</v>
          </cell>
          <cell r="AC212">
            <v>1008</v>
          </cell>
          <cell r="AD212">
            <v>1226</v>
          </cell>
          <cell r="AE212">
            <v>207</v>
          </cell>
          <cell r="AF212">
            <v>211</v>
          </cell>
          <cell r="AG212">
            <v>9</v>
          </cell>
          <cell r="AH212">
            <v>5</v>
          </cell>
          <cell r="AI212">
            <v>120</v>
          </cell>
          <cell r="AJ212">
            <v>82</v>
          </cell>
          <cell r="AK212">
            <v>197</v>
          </cell>
          <cell r="AL212">
            <v>45</v>
          </cell>
          <cell r="AM212">
            <v>92</v>
          </cell>
          <cell r="AN212">
            <v>375</v>
          </cell>
          <cell r="AO212">
            <v>467</v>
          </cell>
        </row>
        <row r="213">
          <cell r="B213" t="str">
            <v xml:space="preserve">  กะทู้</v>
          </cell>
          <cell r="C213">
            <v>1081</v>
          </cell>
          <cell r="D213">
            <v>1081</v>
          </cell>
          <cell r="E213">
            <v>1026</v>
          </cell>
          <cell r="F213">
            <v>1026</v>
          </cell>
          <cell r="G213">
            <v>147</v>
          </cell>
          <cell r="H213">
            <v>16</v>
          </cell>
          <cell r="I213">
            <v>143</v>
          </cell>
          <cell r="J213">
            <v>16</v>
          </cell>
          <cell r="K213">
            <v>945</v>
          </cell>
          <cell r="L213">
            <v>1081</v>
          </cell>
          <cell r="M213">
            <v>1549</v>
          </cell>
          <cell r="N213">
            <v>1549</v>
          </cell>
          <cell r="O213">
            <v>1549</v>
          </cell>
          <cell r="P213">
            <v>1377</v>
          </cell>
          <cell r="Q213">
            <v>1368</v>
          </cell>
          <cell r="R213">
            <v>1051.3408319999999</v>
          </cell>
          <cell r="S213">
            <v>1685</v>
          </cell>
          <cell r="T213">
            <v>11.81</v>
          </cell>
          <cell r="U213">
            <v>0</v>
          </cell>
          <cell r="V213">
            <v>0</v>
          </cell>
          <cell r="W213">
            <v>9</v>
          </cell>
          <cell r="X213">
            <v>17</v>
          </cell>
          <cell r="Y213">
            <v>1089</v>
          </cell>
          <cell r="Z213">
            <v>1091</v>
          </cell>
          <cell r="AA213">
            <v>1017</v>
          </cell>
          <cell r="AB213">
            <v>2170</v>
          </cell>
          <cell r="AC213">
            <v>934</v>
          </cell>
          <cell r="AD213">
            <v>1989</v>
          </cell>
          <cell r="AE213">
            <v>1130</v>
          </cell>
          <cell r="AF213">
            <v>1121</v>
          </cell>
          <cell r="AG213">
            <v>3</v>
          </cell>
          <cell r="AH213">
            <v>12</v>
          </cell>
          <cell r="AI213">
            <v>1097</v>
          </cell>
          <cell r="AJ213">
            <v>0</v>
          </cell>
          <cell r="AK213">
            <v>1085</v>
          </cell>
          <cell r="AL213">
            <v>352</v>
          </cell>
          <cell r="AM213">
            <v>365</v>
          </cell>
          <cell r="AN213">
            <v>321</v>
          </cell>
          <cell r="AO213">
            <v>336</v>
          </cell>
        </row>
        <row r="214">
          <cell r="B214" t="str">
            <v xml:space="preserve">  ถลาง</v>
          </cell>
          <cell r="C214">
            <v>772</v>
          </cell>
          <cell r="D214">
            <v>1219</v>
          </cell>
          <cell r="E214">
            <v>594</v>
          </cell>
          <cell r="F214">
            <v>1004</v>
          </cell>
          <cell r="G214">
            <v>2378</v>
          </cell>
          <cell r="H214">
            <v>887</v>
          </cell>
          <cell r="I214">
            <v>4003</v>
          </cell>
          <cell r="J214">
            <v>883</v>
          </cell>
          <cell r="K214">
            <v>1181</v>
          </cell>
          <cell r="L214">
            <v>1115</v>
          </cell>
          <cell r="M214">
            <v>671</v>
          </cell>
          <cell r="N214">
            <v>671</v>
          </cell>
          <cell r="O214">
            <v>671</v>
          </cell>
          <cell r="P214">
            <v>1439</v>
          </cell>
          <cell r="Q214">
            <v>1397</v>
          </cell>
          <cell r="R214">
            <v>0</v>
          </cell>
          <cell r="S214">
            <v>3708</v>
          </cell>
          <cell r="T214">
            <v>84.41</v>
          </cell>
          <cell r="U214">
            <v>0</v>
          </cell>
          <cell r="V214">
            <v>0</v>
          </cell>
          <cell r="W214">
            <v>42</v>
          </cell>
          <cell r="X214">
            <v>0</v>
          </cell>
          <cell r="Y214">
            <v>1360</v>
          </cell>
          <cell r="Z214">
            <v>1318</v>
          </cell>
          <cell r="AA214">
            <v>604</v>
          </cell>
          <cell r="AB214">
            <v>942</v>
          </cell>
          <cell r="AC214">
            <v>444</v>
          </cell>
          <cell r="AD214">
            <v>715</v>
          </cell>
          <cell r="AE214">
            <v>1081</v>
          </cell>
          <cell r="AF214">
            <v>1115</v>
          </cell>
          <cell r="AG214">
            <v>43</v>
          </cell>
          <cell r="AH214">
            <v>9</v>
          </cell>
          <cell r="AI214">
            <v>1026</v>
          </cell>
          <cell r="AJ214">
            <v>18</v>
          </cell>
          <cell r="AK214">
            <v>1035</v>
          </cell>
          <cell r="AL214">
            <v>320</v>
          </cell>
          <cell r="AM214">
            <v>397</v>
          </cell>
          <cell r="AN214">
            <v>312</v>
          </cell>
          <cell r="AO214">
            <v>384</v>
          </cell>
        </row>
        <row r="215">
          <cell r="B215" t="str">
            <v>กระบี่</v>
          </cell>
          <cell r="C215">
            <v>3014</v>
          </cell>
          <cell r="D215">
            <v>3589</v>
          </cell>
          <cell r="E215">
            <v>2169</v>
          </cell>
          <cell r="F215">
            <v>2440</v>
          </cell>
          <cell r="G215">
            <v>1970</v>
          </cell>
          <cell r="H215">
            <v>1886</v>
          </cell>
          <cell r="I215">
            <v>908</v>
          </cell>
          <cell r="J215">
            <v>773</v>
          </cell>
          <cell r="K215">
            <v>2960</v>
          </cell>
          <cell r="L215">
            <v>3129</v>
          </cell>
          <cell r="M215">
            <v>2598</v>
          </cell>
          <cell r="N215">
            <v>2598</v>
          </cell>
          <cell r="O215">
            <v>2598</v>
          </cell>
          <cell r="P215">
            <v>3863</v>
          </cell>
          <cell r="Q215">
            <v>4174</v>
          </cell>
          <cell r="R215">
            <v>0</v>
          </cell>
          <cell r="S215">
            <v>9322</v>
          </cell>
          <cell r="T215">
            <v>62.92</v>
          </cell>
          <cell r="U215">
            <v>509</v>
          </cell>
          <cell r="V215">
            <v>390</v>
          </cell>
          <cell r="W215">
            <v>198</v>
          </cell>
          <cell r="X215">
            <v>173</v>
          </cell>
          <cell r="Y215">
            <v>1853</v>
          </cell>
          <cell r="Z215">
            <v>1909</v>
          </cell>
          <cell r="AA215">
            <v>3663</v>
          </cell>
          <cell r="AB215">
            <v>4206</v>
          </cell>
          <cell r="AC215">
            <v>1977</v>
          </cell>
          <cell r="AD215">
            <v>2203</v>
          </cell>
          <cell r="AE215">
            <v>2768</v>
          </cell>
          <cell r="AF215">
            <v>3042</v>
          </cell>
          <cell r="AG215">
            <v>404</v>
          </cell>
          <cell r="AH215">
            <v>130</v>
          </cell>
          <cell r="AI215">
            <v>1992</v>
          </cell>
          <cell r="AJ215">
            <v>332</v>
          </cell>
          <cell r="AK215">
            <v>2194</v>
          </cell>
          <cell r="AL215">
            <v>611</v>
          </cell>
          <cell r="AM215">
            <v>1003</v>
          </cell>
          <cell r="AN215">
            <v>306.7</v>
          </cell>
          <cell r="AO215">
            <v>457.2</v>
          </cell>
        </row>
        <row r="216">
          <cell r="B216" t="str">
            <v xml:space="preserve">  เมืองกระบี่</v>
          </cell>
          <cell r="C216">
            <v>820</v>
          </cell>
          <cell r="D216">
            <v>968</v>
          </cell>
          <cell r="E216">
            <v>769</v>
          </cell>
          <cell r="F216">
            <v>904</v>
          </cell>
          <cell r="G216">
            <v>1166</v>
          </cell>
          <cell r="H216">
            <v>448</v>
          </cell>
          <cell r="I216">
            <v>1516</v>
          </cell>
          <cell r="J216">
            <v>496</v>
          </cell>
          <cell r="K216">
            <v>1002</v>
          </cell>
          <cell r="L216">
            <v>817</v>
          </cell>
          <cell r="M216">
            <v>283</v>
          </cell>
          <cell r="N216">
            <v>283</v>
          </cell>
          <cell r="O216">
            <v>283</v>
          </cell>
          <cell r="P216">
            <v>176</v>
          </cell>
          <cell r="Q216">
            <v>160</v>
          </cell>
          <cell r="R216">
            <v>116.40960000000001</v>
          </cell>
          <cell r="S216">
            <v>204</v>
          </cell>
          <cell r="T216">
            <v>13.9</v>
          </cell>
          <cell r="U216">
            <v>0</v>
          </cell>
          <cell r="V216">
            <v>0</v>
          </cell>
          <cell r="W216">
            <v>16</v>
          </cell>
          <cell r="X216">
            <v>0</v>
          </cell>
          <cell r="Y216">
            <v>83</v>
          </cell>
          <cell r="Z216">
            <v>67</v>
          </cell>
          <cell r="AA216">
            <v>97</v>
          </cell>
          <cell r="AB216">
            <v>105</v>
          </cell>
          <cell r="AC216">
            <v>1169</v>
          </cell>
          <cell r="AD216">
            <v>1567</v>
          </cell>
          <cell r="AE216">
            <v>797</v>
          </cell>
          <cell r="AF216">
            <v>832</v>
          </cell>
          <cell r="AG216">
            <v>79</v>
          </cell>
          <cell r="AH216">
            <v>44</v>
          </cell>
          <cell r="AI216">
            <v>758</v>
          </cell>
          <cell r="AJ216">
            <v>38</v>
          </cell>
          <cell r="AK216">
            <v>752</v>
          </cell>
          <cell r="AL216">
            <v>236</v>
          </cell>
          <cell r="AM216">
            <v>347</v>
          </cell>
          <cell r="AN216">
            <v>311</v>
          </cell>
          <cell r="AO216">
            <v>462</v>
          </cell>
        </row>
        <row r="217">
          <cell r="B217" t="str">
            <v xml:space="preserve">  เกาะลันตา</v>
          </cell>
          <cell r="C217">
            <v>39</v>
          </cell>
          <cell r="D217">
            <v>39</v>
          </cell>
          <cell r="E217">
            <v>39</v>
          </cell>
          <cell r="F217">
            <v>39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151</v>
          </cell>
          <cell r="L217">
            <v>37</v>
          </cell>
          <cell r="AE217">
            <v>37</v>
          </cell>
          <cell r="AF217">
            <v>37</v>
          </cell>
          <cell r="AG217">
            <v>4</v>
          </cell>
          <cell r="AH217">
            <v>4</v>
          </cell>
          <cell r="AI217">
            <v>30</v>
          </cell>
          <cell r="AJ217">
            <v>7</v>
          </cell>
          <cell r="AK217">
            <v>33</v>
          </cell>
          <cell r="AL217">
            <v>8</v>
          </cell>
          <cell r="AM217">
            <v>11</v>
          </cell>
          <cell r="AN217">
            <v>283</v>
          </cell>
          <cell r="AO217">
            <v>340</v>
          </cell>
        </row>
        <row r="218">
          <cell r="B218" t="str">
            <v xml:space="preserve">  เขาพนม</v>
          </cell>
          <cell r="C218">
            <v>464</v>
          </cell>
          <cell r="D218">
            <v>464</v>
          </cell>
          <cell r="E218">
            <v>353</v>
          </cell>
          <cell r="F218">
            <v>353</v>
          </cell>
          <cell r="G218">
            <v>547</v>
          </cell>
          <cell r="H218">
            <v>906</v>
          </cell>
          <cell r="I218">
            <v>1550</v>
          </cell>
          <cell r="J218">
            <v>2567</v>
          </cell>
          <cell r="K218">
            <v>529</v>
          </cell>
          <cell r="L218">
            <v>329</v>
          </cell>
          <cell r="M218">
            <v>1249</v>
          </cell>
          <cell r="N218">
            <v>1249</v>
          </cell>
          <cell r="O218">
            <v>1249</v>
          </cell>
          <cell r="P218">
            <v>189</v>
          </cell>
          <cell r="Q218">
            <v>517</v>
          </cell>
          <cell r="R218">
            <v>337.84502400000002</v>
          </cell>
          <cell r="S218">
            <v>696</v>
          </cell>
          <cell r="T218">
            <v>17.68</v>
          </cell>
          <cell r="U218">
            <v>328</v>
          </cell>
          <cell r="V218">
            <v>320</v>
          </cell>
          <cell r="W218">
            <v>0</v>
          </cell>
          <cell r="X218">
            <v>173</v>
          </cell>
          <cell r="Y218">
            <v>58</v>
          </cell>
          <cell r="Z218">
            <v>58</v>
          </cell>
          <cell r="AA218">
            <v>116</v>
          </cell>
          <cell r="AB218">
            <v>79</v>
          </cell>
          <cell r="AC218">
            <v>2000</v>
          </cell>
          <cell r="AD218">
            <v>1362</v>
          </cell>
          <cell r="AE218">
            <v>308</v>
          </cell>
          <cell r="AF218">
            <v>336</v>
          </cell>
          <cell r="AG218">
            <v>28</v>
          </cell>
          <cell r="AH218">
            <v>0</v>
          </cell>
          <cell r="AI218">
            <v>252</v>
          </cell>
          <cell r="AJ218">
            <v>18</v>
          </cell>
          <cell r="AK218">
            <v>270</v>
          </cell>
          <cell r="AL218">
            <v>77</v>
          </cell>
          <cell r="AM218">
            <v>123</v>
          </cell>
          <cell r="AN218">
            <v>305</v>
          </cell>
          <cell r="AO218">
            <v>456</v>
          </cell>
        </row>
        <row r="219">
          <cell r="B219" t="str">
            <v xml:space="preserve">  คลองท่อม</v>
          </cell>
          <cell r="C219">
            <v>131</v>
          </cell>
          <cell r="E219">
            <v>128</v>
          </cell>
          <cell r="G219">
            <v>41</v>
          </cell>
          <cell r="I219">
            <v>320</v>
          </cell>
          <cell r="K219">
            <v>175</v>
          </cell>
          <cell r="L219">
            <v>330</v>
          </cell>
          <cell r="M219">
            <v>28</v>
          </cell>
          <cell r="N219">
            <v>28</v>
          </cell>
          <cell r="O219">
            <v>28</v>
          </cell>
          <cell r="P219">
            <v>80</v>
          </cell>
          <cell r="Q219">
            <v>80</v>
          </cell>
          <cell r="R219">
            <v>0</v>
          </cell>
          <cell r="S219">
            <v>169</v>
          </cell>
          <cell r="T219">
            <v>56.93</v>
          </cell>
          <cell r="U219">
            <v>0</v>
          </cell>
          <cell r="V219">
            <v>18</v>
          </cell>
          <cell r="W219">
            <v>0</v>
          </cell>
          <cell r="X219">
            <v>0</v>
          </cell>
          <cell r="Y219">
            <v>17</v>
          </cell>
          <cell r="Z219">
            <v>17</v>
          </cell>
          <cell r="AA219">
            <v>33</v>
          </cell>
          <cell r="AB219">
            <v>29</v>
          </cell>
          <cell r="AC219">
            <v>1941</v>
          </cell>
          <cell r="AD219">
            <v>1706</v>
          </cell>
          <cell r="AE219">
            <v>181</v>
          </cell>
          <cell r="AF219">
            <v>181</v>
          </cell>
          <cell r="AG219">
            <v>0</v>
          </cell>
          <cell r="AH219">
            <v>0</v>
          </cell>
          <cell r="AI219">
            <v>129</v>
          </cell>
          <cell r="AJ219">
            <v>1</v>
          </cell>
          <cell r="AK219">
            <v>130</v>
          </cell>
          <cell r="AL219">
            <v>38</v>
          </cell>
          <cell r="AM219">
            <v>55</v>
          </cell>
          <cell r="AN219">
            <v>298</v>
          </cell>
          <cell r="AO219">
            <v>420</v>
          </cell>
        </row>
        <row r="220">
          <cell r="B220" t="str">
            <v xml:space="preserve">  อ่าวลึก</v>
          </cell>
          <cell r="C220">
            <v>772</v>
          </cell>
          <cell r="D220">
            <v>861</v>
          </cell>
          <cell r="E220">
            <v>408</v>
          </cell>
          <cell r="F220">
            <v>429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282</v>
          </cell>
          <cell r="L220">
            <v>521</v>
          </cell>
          <cell r="M220">
            <v>123</v>
          </cell>
          <cell r="N220">
            <v>123</v>
          </cell>
          <cell r="O220">
            <v>123</v>
          </cell>
          <cell r="P220">
            <v>113</v>
          </cell>
          <cell r="Q220">
            <v>112</v>
          </cell>
          <cell r="R220">
            <v>35.255808000000002</v>
          </cell>
          <cell r="S220">
            <v>189</v>
          </cell>
          <cell r="T220">
            <v>34.96</v>
          </cell>
          <cell r="U220">
            <v>0</v>
          </cell>
          <cell r="V220">
            <v>0</v>
          </cell>
          <cell r="W220">
            <v>1</v>
          </cell>
          <cell r="X220">
            <v>0</v>
          </cell>
          <cell r="Y220">
            <v>52</v>
          </cell>
          <cell r="Z220">
            <v>51</v>
          </cell>
          <cell r="AA220">
            <v>40</v>
          </cell>
          <cell r="AB220">
            <v>47</v>
          </cell>
          <cell r="AC220">
            <v>769</v>
          </cell>
          <cell r="AD220">
            <v>922</v>
          </cell>
          <cell r="AE220">
            <v>507</v>
          </cell>
          <cell r="AF220">
            <v>527</v>
          </cell>
          <cell r="AG220">
            <v>21</v>
          </cell>
          <cell r="AH220">
            <v>1</v>
          </cell>
          <cell r="AI220">
            <v>375</v>
          </cell>
          <cell r="AJ220">
            <v>42</v>
          </cell>
          <cell r="AK220">
            <v>416</v>
          </cell>
          <cell r="AL220">
            <v>119</v>
          </cell>
          <cell r="AM220">
            <v>178</v>
          </cell>
          <cell r="AN220">
            <v>316</v>
          </cell>
          <cell r="AO220">
            <v>429</v>
          </cell>
        </row>
        <row r="221">
          <cell r="B221" t="str">
            <v xml:space="preserve">  ปลายพระยา</v>
          </cell>
          <cell r="C221">
            <v>551</v>
          </cell>
          <cell r="D221">
            <v>971</v>
          </cell>
          <cell r="E221">
            <v>332</v>
          </cell>
          <cell r="F221">
            <v>540</v>
          </cell>
          <cell r="G221">
            <v>182</v>
          </cell>
          <cell r="H221">
            <v>470</v>
          </cell>
          <cell r="I221">
            <v>548</v>
          </cell>
          <cell r="J221">
            <v>870</v>
          </cell>
          <cell r="K221">
            <v>513</v>
          </cell>
          <cell r="L221">
            <v>660</v>
          </cell>
          <cell r="M221">
            <v>625</v>
          </cell>
          <cell r="N221">
            <v>625</v>
          </cell>
          <cell r="O221">
            <v>625</v>
          </cell>
          <cell r="P221">
            <v>3196</v>
          </cell>
          <cell r="Q221">
            <v>3196</v>
          </cell>
          <cell r="R221">
            <v>0</v>
          </cell>
          <cell r="S221">
            <v>8728</v>
          </cell>
          <cell r="T221">
            <v>88.31</v>
          </cell>
          <cell r="U221">
            <v>181</v>
          </cell>
          <cell r="V221">
            <v>13</v>
          </cell>
          <cell r="W221">
            <v>181</v>
          </cell>
          <cell r="X221">
            <v>0</v>
          </cell>
          <cell r="Y221">
            <v>1631</v>
          </cell>
          <cell r="Z221">
            <v>1704</v>
          </cell>
          <cell r="AA221">
            <v>3363</v>
          </cell>
          <cell r="AB221">
            <v>3931</v>
          </cell>
          <cell r="AC221">
            <v>2062</v>
          </cell>
          <cell r="AD221">
            <v>2307</v>
          </cell>
          <cell r="AE221">
            <v>558</v>
          </cell>
          <cell r="AF221">
            <v>660</v>
          </cell>
          <cell r="AG221">
            <v>183</v>
          </cell>
          <cell r="AH221">
            <v>81</v>
          </cell>
          <cell r="AI221">
            <v>283</v>
          </cell>
          <cell r="AJ221">
            <v>181</v>
          </cell>
          <cell r="AK221">
            <v>383</v>
          </cell>
          <cell r="AL221">
            <v>86</v>
          </cell>
          <cell r="AM221">
            <v>193</v>
          </cell>
          <cell r="AN221">
            <v>304</v>
          </cell>
          <cell r="AO221">
            <v>504</v>
          </cell>
        </row>
        <row r="222">
          <cell r="B222" t="str">
            <v xml:space="preserve">  ลำทับ</v>
          </cell>
          <cell r="C222">
            <v>217</v>
          </cell>
          <cell r="D222">
            <v>217</v>
          </cell>
          <cell r="E222">
            <v>130</v>
          </cell>
          <cell r="F222">
            <v>130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153</v>
          </cell>
          <cell r="L222">
            <v>296</v>
          </cell>
          <cell r="M222">
            <v>290</v>
          </cell>
          <cell r="N222">
            <v>290</v>
          </cell>
          <cell r="O222">
            <v>290</v>
          </cell>
          <cell r="P222">
            <v>109</v>
          </cell>
          <cell r="Q222">
            <v>109</v>
          </cell>
          <cell r="R222">
            <v>0</v>
          </cell>
          <cell r="S222">
            <v>236</v>
          </cell>
          <cell r="T222">
            <v>59.65</v>
          </cell>
          <cell r="U222">
            <v>0</v>
          </cell>
          <cell r="V222">
            <v>39</v>
          </cell>
          <cell r="W222">
            <v>0</v>
          </cell>
          <cell r="X222">
            <v>0</v>
          </cell>
          <cell r="Y222">
            <v>12</v>
          </cell>
          <cell r="Z222">
            <v>12</v>
          </cell>
          <cell r="AA222">
            <v>14</v>
          </cell>
          <cell r="AB222">
            <v>15</v>
          </cell>
          <cell r="AC222">
            <v>1167</v>
          </cell>
          <cell r="AD222">
            <v>1250</v>
          </cell>
          <cell r="AE222">
            <v>248</v>
          </cell>
          <cell r="AF222">
            <v>330</v>
          </cell>
          <cell r="AG222">
            <v>82</v>
          </cell>
          <cell r="AH222">
            <v>0</v>
          </cell>
          <cell r="AI222">
            <v>125</v>
          </cell>
          <cell r="AJ222">
            <v>5</v>
          </cell>
          <cell r="AK222">
            <v>130</v>
          </cell>
          <cell r="AL222">
            <v>35</v>
          </cell>
          <cell r="AM222">
            <v>65</v>
          </cell>
          <cell r="AN222">
            <v>277</v>
          </cell>
          <cell r="AO222">
            <v>502</v>
          </cell>
        </row>
        <row r="223">
          <cell r="B223" t="str">
            <v xml:space="preserve">  เหนือคลอง</v>
          </cell>
          <cell r="C223">
            <v>20</v>
          </cell>
          <cell r="D223">
            <v>69</v>
          </cell>
          <cell r="E223">
            <v>10</v>
          </cell>
          <cell r="F223">
            <v>45</v>
          </cell>
          <cell r="G223">
            <v>34</v>
          </cell>
          <cell r="H223">
            <v>62</v>
          </cell>
          <cell r="I223">
            <v>3400</v>
          </cell>
          <cell r="J223">
            <v>1378</v>
          </cell>
          <cell r="K223">
            <v>155</v>
          </cell>
          <cell r="L223">
            <v>139</v>
          </cell>
          <cell r="AE223">
            <v>132</v>
          </cell>
          <cell r="AF223">
            <v>139</v>
          </cell>
          <cell r="AG223">
            <v>7</v>
          </cell>
          <cell r="AI223">
            <v>40</v>
          </cell>
          <cell r="AJ223">
            <v>40</v>
          </cell>
          <cell r="AK223">
            <v>80</v>
          </cell>
          <cell r="AL223">
            <v>12</v>
          </cell>
          <cell r="AM223">
            <v>31</v>
          </cell>
          <cell r="AN223">
            <v>295</v>
          </cell>
          <cell r="AO223">
            <v>392</v>
          </cell>
        </row>
        <row r="224">
          <cell r="B224" t="str">
            <v>ตรัง</v>
          </cell>
          <cell r="C224">
            <v>3167</v>
          </cell>
          <cell r="D224">
            <v>2834</v>
          </cell>
          <cell r="E224">
            <v>2072</v>
          </cell>
          <cell r="F224">
            <v>1903</v>
          </cell>
          <cell r="G224">
            <v>1148</v>
          </cell>
          <cell r="H224">
            <v>586</v>
          </cell>
          <cell r="I224">
            <v>554</v>
          </cell>
          <cell r="J224">
            <v>308</v>
          </cell>
          <cell r="K224">
            <v>3659</v>
          </cell>
          <cell r="L224">
            <v>4014</v>
          </cell>
          <cell r="M224">
            <v>544</v>
          </cell>
          <cell r="N224">
            <v>544</v>
          </cell>
          <cell r="O224">
            <v>544</v>
          </cell>
          <cell r="P224">
            <v>1487</v>
          </cell>
          <cell r="Q224">
            <v>1557</v>
          </cell>
          <cell r="R224">
            <v>884.09574000000009</v>
          </cell>
          <cell r="S224">
            <v>2230</v>
          </cell>
          <cell r="T224">
            <v>22.05</v>
          </cell>
          <cell r="U224">
            <v>100</v>
          </cell>
          <cell r="V224">
            <v>43</v>
          </cell>
          <cell r="W224">
            <v>30</v>
          </cell>
          <cell r="X224">
            <v>3</v>
          </cell>
          <cell r="Y224">
            <v>489</v>
          </cell>
          <cell r="Z224">
            <v>489</v>
          </cell>
          <cell r="AA224">
            <v>558</v>
          </cell>
          <cell r="AB224">
            <v>732</v>
          </cell>
          <cell r="AC224">
            <v>1141</v>
          </cell>
          <cell r="AD224">
            <v>1497</v>
          </cell>
          <cell r="AE224">
            <v>2315</v>
          </cell>
          <cell r="AF224">
            <v>2516</v>
          </cell>
          <cell r="AG224">
            <v>204</v>
          </cell>
          <cell r="AH224">
            <v>3</v>
          </cell>
          <cell r="AI224">
            <v>1876</v>
          </cell>
          <cell r="AJ224">
            <v>204</v>
          </cell>
          <cell r="AK224">
            <v>2077</v>
          </cell>
          <cell r="AL224">
            <v>970</v>
          </cell>
          <cell r="AM224">
            <v>1234</v>
          </cell>
          <cell r="AN224">
            <v>517</v>
          </cell>
          <cell r="AO224">
            <v>594</v>
          </cell>
        </row>
        <row r="225">
          <cell r="B225" t="str">
            <v xml:space="preserve">  เมืองตรัง</v>
          </cell>
          <cell r="C225">
            <v>438</v>
          </cell>
          <cell r="D225">
            <v>433</v>
          </cell>
          <cell r="E225">
            <v>273</v>
          </cell>
          <cell r="F225">
            <v>269</v>
          </cell>
          <cell r="G225">
            <v>144</v>
          </cell>
          <cell r="H225">
            <v>68</v>
          </cell>
          <cell r="I225">
            <v>527</v>
          </cell>
          <cell r="J225">
            <v>253</v>
          </cell>
          <cell r="K225">
            <v>764</v>
          </cell>
          <cell r="L225">
            <v>864</v>
          </cell>
          <cell r="M225">
            <v>26</v>
          </cell>
          <cell r="N225">
            <v>26</v>
          </cell>
          <cell r="O225">
            <v>26</v>
          </cell>
          <cell r="P225">
            <v>53</v>
          </cell>
          <cell r="Q225">
            <v>53</v>
          </cell>
          <cell r="R225">
            <v>0</v>
          </cell>
          <cell r="S225">
            <v>153</v>
          </cell>
          <cell r="T225">
            <v>96.36</v>
          </cell>
          <cell r="U225">
            <v>0</v>
          </cell>
          <cell r="V225">
            <v>21</v>
          </cell>
          <cell r="W225">
            <v>0</v>
          </cell>
          <cell r="X225">
            <v>0</v>
          </cell>
          <cell r="Y225">
            <v>39</v>
          </cell>
          <cell r="Z225">
            <v>39</v>
          </cell>
          <cell r="AA225">
            <v>38</v>
          </cell>
          <cell r="AB225">
            <v>99</v>
          </cell>
          <cell r="AC225">
            <v>974</v>
          </cell>
          <cell r="AD225">
            <v>2538</v>
          </cell>
          <cell r="AE225">
            <v>441</v>
          </cell>
          <cell r="AF225">
            <v>441</v>
          </cell>
          <cell r="AG225">
            <v>0</v>
          </cell>
          <cell r="AH225">
            <v>0</v>
          </cell>
          <cell r="AI225">
            <v>308</v>
          </cell>
          <cell r="AJ225">
            <v>98</v>
          </cell>
          <cell r="AK225">
            <v>406</v>
          </cell>
          <cell r="AL225">
            <v>154</v>
          </cell>
          <cell r="AM225">
            <v>233</v>
          </cell>
          <cell r="AN225">
            <v>500</v>
          </cell>
          <cell r="AO225">
            <v>575</v>
          </cell>
        </row>
        <row r="226">
          <cell r="B226" t="str">
            <v xml:space="preserve">  กันตัง</v>
          </cell>
          <cell r="C226">
            <v>123</v>
          </cell>
          <cell r="D226">
            <v>123</v>
          </cell>
          <cell r="E226">
            <v>101</v>
          </cell>
          <cell r="F226">
            <v>101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82</v>
          </cell>
          <cell r="L226">
            <v>82</v>
          </cell>
          <cell r="P226">
            <v>9</v>
          </cell>
          <cell r="Q226">
            <v>9</v>
          </cell>
          <cell r="R226">
            <v>2.0957040000000005</v>
          </cell>
          <cell r="S226">
            <v>16</v>
          </cell>
          <cell r="T226">
            <v>39.14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2</v>
          </cell>
          <cell r="Z226">
            <v>2</v>
          </cell>
          <cell r="AA226">
            <v>2</v>
          </cell>
          <cell r="AB226">
            <v>1</v>
          </cell>
          <cell r="AC226">
            <v>1000</v>
          </cell>
          <cell r="AD226">
            <v>500</v>
          </cell>
          <cell r="AE226">
            <v>116</v>
          </cell>
          <cell r="AF226">
            <v>128</v>
          </cell>
          <cell r="AG226">
            <v>12</v>
          </cell>
          <cell r="AH226">
            <v>0</v>
          </cell>
          <cell r="AI226">
            <v>94</v>
          </cell>
          <cell r="AJ226">
            <v>3</v>
          </cell>
          <cell r="AK226">
            <v>97</v>
          </cell>
          <cell r="AL226">
            <v>52</v>
          </cell>
          <cell r="AM226">
            <v>51</v>
          </cell>
          <cell r="AN226">
            <v>553</v>
          </cell>
          <cell r="AO226">
            <v>530</v>
          </cell>
        </row>
        <row r="227">
          <cell r="B227" t="str">
            <v xml:space="preserve">  ปะเหลียน</v>
          </cell>
          <cell r="C227">
            <v>314</v>
          </cell>
          <cell r="D227">
            <v>273</v>
          </cell>
          <cell r="E227">
            <v>214</v>
          </cell>
          <cell r="F227">
            <v>188</v>
          </cell>
          <cell r="G227">
            <v>137</v>
          </cell>
          <cell r="H227">
            <v>0</v>
          </cell>
          <cell r="I227">
            <v>640</v>
          </cell>
          <cell r="J227">
            <v>0</v>
          </cell>
          <cell r="K227">
            <v>554</v>
          </cell>
          <cell r="L227">
            <v>541</v>
          </cell>
          <cell r="M227">
            <v>40</v>
          </cell>
          <cell r="N227">
            <v>40</v>
          </cell>
          <cell r="O227">
            <v>40</v>
          </cell>
          <cell r="P227">
            <v>338</v>
          </cell>
          <cell r="Q227">
            <v>308</v>
          </cell>
          <cell r="R227">
            <v>0</v>
          </cell>
          <cell r="S227">
            <v>861</v>
          </cell>
          <cell r="T227">
            <v>91.68</v>
          </cell>
          <cell r="U227">
            <v>0</v>
          </cell>
          <cell r="V227">
            <v>0</v>
          </cell>
          <cell r="W227">
            <v>30</v>
          </cell>
          <cell r="X227">
            <v>2</v>
          </cell>
          <cell r="Y227">
            <v>20</v>
          </cell>
          <cell r="Z227">
            <v>20</v>
          </cell>
          <cell r="AA227">
            <v>5</v>
          </cell>
          <cell r="AB227">
            <v>6</v>
          </cell>
          <cell r="AC227">
            <v>250</v>
          </cell>
          <cell r="AD227">
            <v>300</v>
          </cell>
          <cell r="AE227">
            <v>214</v>
          </cell>
          <cell r="AF227">
            <v>211</v>
          </cell>
          <cell r="AG227">
            <v>0</v>
          </cell>
          <cell r="AH227">
            <v>3</v>
          </cell>
          <cell r="AI227">
            <v>160</v>
          </cell>
          <cell r="AJ227">
            <v>0</v>
          </cell>
          <cell r="AK227">
            <v>157</v>
          </cell>
          <cell r="AL227">
            <v>86</v>
          </cell>
          <cell r="AM227">
            <v>97</v>
          </cell>
          <cell r="AN227">
            <v>538</v>
          </cell>
          <cell r="AO227">
            <v>615</v>
          </cell>
        </row>
        <row r="228">
          <cell r="B228" t="str">
            <v xml:space="preserve">  ย่านตาขาว</v>
          </cell>
          <cell r="C228">
            <v>245</v>
          </cell>
          <cell r="D228">
            <v>362</v>
          </cell>
          <cell r="E228">
            <v>135</v>
          </cell>
          <cell r="F228">
            <v>163</v>
          </cell>
          <cell r="G228">
            <v>260</v>
          </cell>
          <cell r="H228">
            <v>46</v>
          </cell>
          <cell r="I228">
            <v>1926</v>
          </cell>
          <cell r="J228">
            <v>282</v>
          </cell>
          <cell r="K228">
            <v>374</v>
          </cell>
          <cell r="L228">
            <v>413</v>
          </cell>
          <cell r="M228">
            <v>58</v>
          </cell>
          <cell r="N228">
            <v>58</v>
          </cell>
          <cell r="O228">
            <v>58</v>
          </cell>
          <cell r="P228">
            <v>28</v>
          </cell>
          <cell r="Q228">
            <v>28</v>
          </cell>
          <cell r="R228">
            <v>10.153023999999998</v>
          </cell>
          <cell r="S228">
            <v>46</v>
          </cell>
          <cell r="T228">
            <v>32.520000000000003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18</v>
          </cell>
          <cell r="Z228">
            <v>18</v>
          </cell>
          <cell r="AA228">
            <v>2</v>
          </cell>
          <cell r="AB228">
            <v>3</v>
          </cell>
          <cell r="AC228">
            <v>111</v>
          </cell>
          <cell r="AD228">
            <v>167</v>
          </cell>
          <cell r="AE228">
            <v>179</v>
          </cell>
          <cell r="AF228">
            <v>186</v>
          </cell>
          <cell r="AG228">
            <v>7</v>
          </cell>
          <cell r="AH228">
            <v>0</v>
          </cell>
          <cell r="AI228">
            <v>175</v>
          </cell>
          <cell r="AJ228">
            <v>0</v>
          </cell>
          <cell r="AK228">
            <v>175</v>
          </cell>
          <cell r="AL228">
            <v>88</v>
          </cell>
          <cell r="AM228">
            <v>96</v>
          </cell>
          <cell r="AN228">
            <v>503</v>
          </cell>
          <cell r="AO228">
            <v>550</v>
          </cell>
        </row>
        <row r="229">
          <cell r="B229" t="str">
            <v xml:space="preserve">  สิเกา</v>
          </cell>
          <cell r="C229">
            <v>58</v>
          </cell>
          <cell r="D229">
            <v>65</v>
          </cell>
          <cell r="E229">
            <v>28</v>
          </cell>
          <cell r="F229">
            <v>35</v>
          </cell>
          <cell r="G229">
            <v>0</v>
          </cell>
          <cell r="H229">
            <v>35</v>
          </cell>
          <cell r="I229">
            <v>0</v>
          </cell>
          <cell r="J229">
            <v>1000</v>
          </cell>
          <cell r="K229">
            <v>44</v>
          </cell>
          <cell r="L229">
            <v>52</v>
          </cell>
          <cell r="AE229">
            <v>28</v>
          </cell>
          <cell r="AF229">
            <v>39</v>
          </cell>
          <cell r="AG229">
            <v>11</v>
          </cell>
          <cell r="AI229">
            <v>24</v>
          </cell>
          <cell r="AJ229">
            <v>0</v>
          </cell>
          <cell r="AK229">
            <v>24</v>
          </cell>
          <cell r="AL229">
            <v>13</v>
          </cell>
          <cell r="AM229">
            <v>13</v>
          </cell>
          <cell r="AN229">
            <v>542</v>
          </cell>
          <cell r="AO229">
            <v>527</v>
          </cell>
        </row>
        <row r="230">
          <cell r="B230" t="str">
            <v xml:space="preserve">  ห้วยยอด</v>
          </cell>
          <cell r="C230">
            <v>661</v>
          </cell>
          <cell r="D230">
            <v>632</v>
          </cell>
          <cell r="E230">
            <v>522</v>
          </cell>
          <cell r="F230">
            <v>493</v>
          </cell>
          <cell r="G230">
            <v>255</v>
          </cell>
          <cell r="H230">
            <v>135</v>
          </cell>
          <cell r="I230">
            <v>489</v>
          </cell>
          <cell r="J230">
            <v>274</v>
          </cell>
          <cell r="K230">
            <v>668</v>
          </cell>
          <cell r="L230">
            <v>747</v>
          </cell>
          <cell r="M230">
            <v>236</v>
          </cell>
          <cell r="N230">
            <v>236</v>
          </cell>
          <cell r="O230">
            <v>236</v>
          </cell>
          <cell r="P230">
            <v>773</v>
          </cell>
          <cell r="Q230">
            <v>773</v>
          </cell>
          <cell r="R230">
            <v>529.07212000000004</v>
          </cell>
          <cell r="S230">
            <v>1017</v>
          </cell>
          <cell r="T230">
            <v>16.100000000000001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183</v>
          </cell>
          <cell r="Z230">
            <v>183</v>
          </cell>
          <cell r="AA230">
            <v>259</v>
          </cell>
          <cell r="AB230">
            <v>310</v>
          </cell>
          <cell r="AC230">
            <v>1415</v>
          </cell>
          <cell r="AD230">
            <v>1694</v>
          </cell>
          <cell r="AE230">
            <v>632</v>
          </cell>
          <cell r="AF230">
            <v>652</v>
          </cell>
          <cell r="AG230">
            <v>20</v>
          </cell>
          <cell r="AH230">
            <v>0</v>
          </cell>
          <cell r="AI230">
            <v>493</v>
          </cell>
          <cell r="AJ230">
            <v>87</v>
          </cell>
          <cell r="AK230">
            <v>580</v>
          </cell>
          <cell r="AL230">
            <v>286</v>
          </cell>
          <cell r="AM230">
            <v>397</v>
          </cell>
          <cell r="AN230">
            <v>580</v>
          </cell>
          <cell r="AO230">
            <v>684</v>
          </cell>
        </row>
        <row r="231">
          <cell r="B231" t="str">
            <v xml:space="preserve">  วังวิเศษ</v>
          </cell>
          <cell r="C231">
            <v>567</v>
          </cell>
          <cell r="D231">
            <v>484</v>
          </cell>
          <cell r="E231">
            <v>130</v>
          </cell>
          <cell r="F231">
            <v>242</v>
          </cell>
          <cell r="G231">
            <v>0</v>
          </cell>
          <cell r="H231">
            <v>28</v>
          </cell>
          <cell r="I231">
            <v>0</v>
          </cell>
          <cell r="J231">
            <v>116</v>
          </cell>
          <cell r="K231">
            <v>251</v>
          </cell>
          <cell r="L231">
            <v>286</v>
          </cell>
          <cell r="M231">
            <v>103</v>
          </cell>
          <cell r="N231">
            <v>103</v>
          </cell>
          <cell r="O231">
            <v>103</v>
          </cell>
          <cell r="P231">
            <v>69</v>
          </cell>
          <cell r="Q231">
            <v>69</v>
          </cell>
          <cell r="R231">
            <v>0</v>
          </cell>
          <cell r="S231">
            <v>163</v>
          </cell>
          <cell r="T231">
            <v>69.150000000000006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60</v>
          </cell>
          <cell r="Z231">
            <v>60</v>
          </cell>
          <cell r="AA231">
            <v>146</v>
          </cell>
          <cell r="AB231">
            <v>187</v>
          </cell>
          <cell r="AC231">
            <v>2433</v>
          </cell>
          <cell r="AD231">
            <v>3117</v>
          </cell>
          <cell r="AE231">
            <v>226</v>
          </cell>
          <cell r="AF231">
            <v>250</v>
          </cell>
          <cell r="AG231">
            <v>24</v>
          </cell>
          <cell r="AH231">
            <v>0</v>
          </cell>
          <cell r="AI231">
            <v>203</v>
          </cell>
          <cell r="AJ231">
            <v>16</v>
          </cell>
          <cell r="AK231">
            <v>219</v>
          </cell>
          <cell r="AL231">
            <v>91</v>
          </cell>
          <cell r="AM231">
            <v>123</v>
          </cell>
          <cell r="AN231">
            <v>448</v>
          </cell>
          <cell r="AO231">
            <v>560</v>
          </cell>
        </row>
        <row r="232">
          <cell r="B232" t="str">
            <v xml:space="preserve">  นาโยง</v>
          </cell>
          <cell r="C232">
            <v>439</v>
          </cell>
          <cell r="D232">
            <v>218</v>
          </cell>
          <cell r="E232">
            <v>394</v>
          </cell>
          <cell r="F232">
            <v>215</v>
          </cell>
          <cell r="G232">
            <v>352</v>
          </cell>
          <cell r="H232">
            <v>274</v>
          </cell>
          <cell r="I232">
            <v>893</v>
          </cell>
          <cell r="J232">
            <v>0</v>
          </cell>
          <cell r="K232">
            <v>731</v>
          </cell>
          <cell r="L232">
            <v>827</v>
          </cell>
          <cell r="M232">
            <v>81</v>
          </cell>
          <cell r="N232">
            <v>81</v>
          </cell>
          <cell r="O232">
            <v>81</v>
          </cell>
          <cell r="P232">
            <v>22</v>
          </cell>
          <cell r="Q232">
            <v>102</v>
          </cell>
          <cell r="R232">
            <v>0</v>
          </cell>
          <cell r="S232">
            <v>210</v>
          </cell>
          <cell r="T232">
            <v>54.06</v>
          </cell>
          <cell r="U232">
            <v>80</v>
          </cell>
          <cell r="V232">
            <v>22</v>
          </cell>
          <cell r="W232">
            <v>0</v>
          </cell>
          <cell r="X232">
            <v>0</v>
          </cell>
          <cell r="Y232">
            <v>15</v>
          </cell>
          <cell r="Z232">
            <v>15</v>
          </cell>
          <cell r="AA232">
            <v>3</v>
          </cell>
          <cell r="AB232">
            <v>6</v>
          </cell>
          <cell r="AC232">
            <v>200</v>
          </cell>
          <cell r="AD232">
            <v>400</v>
          </cell>
          <cell r="AE232">
            <v>218</v>
          </cell>
          <cell r="AF232">
            <v>298</v>
          </cell>
          <cell r="AG232">
            <v>80</v>
          </cell>
          <cell r="AH232">
            <v>0</v>
          </cell>
          <cell r="AI232">
            <v>215</v>
          </cell>
          <cell r="AJ232">
            <v>0</v>
          </cell>
          <cell r="AK232">
            <v>215</v>
          </cell>
          <cell r="AL232">
            <v>108</v>
          </cell>
          <cell r="AM232">
            <v>117</v>
          </cell>
          <cell r="AN232">
            <v>502</v>
          </cell>
          <cell r="AO232">
            <v>545</v>
          </cell>
        </row>
        <row r="233">
          <cell r="B233" t="str">
            <v xml:space="preserve">  รัษฎา</v>
          </cell>
          <cell r="C233">
            <v>322</v>
          </cell>
          <cell r="D233">
            <v>244</v>
          </cell>
          <cell r="E233">
            <v>275</v>
          </cell>
          <cell r="F233">
            <v>197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167</v>
          </cell>
          <cell r="L233">
            <v>178</v>
          </cell>
          <cell r="P233">
            <v>195</v>
          </cell>
          <cell r="Q233">
            <v>215</v>
          </cell>
          <cell r="R233">
            <v>0</v>
          </cell>
          <cell r="S233">
            <v>473</v>
          </cell>
          <cell r="T233">
            <v>61.19</v>
          </cell>
          <cell r="U233">
            <v>20</v>
          </cell>
          <cell r="V233">
            <v>0</v>
          </cell>
          <cell r="W233">
            <v>0</v>
          </cell>
          <cell r="X233">
            <v>1</v>
          </cell>
          <cell r="Y233">
            <v>152</v>
          </cell>
          <cell r="Z233">
            <v>152</v>
          </cell>
          <cell r="AA233">
            <v>103</v>
          </cell>
          <cell r="AB233">
            <v>120</v>
          </cell>
          <cell r="AC233">
            <v>678</v>
          </cell>
          <cell r="AD233">
            <v>789</v>
          </cell>
          <cell r="AE233">
            <v>254</v>
          </cell>
          <cell r="AF233">
            <v>304</v>
          </cell>
          <cell r="AG233">
            <v>50</v>
          </cell>
          <cell r="AH233">
            <v>0</v>
          </cell>
          <cell r="AI233">
            <v>197</v>
          </cell>
          <cell r="AJ233">
            <v>0</v>
          </cell>
          <cell r="AK233">
            <v>197</v>
          </cell>
          <cell r="AL233">
            <v>89</v>
          </cell>
          <cell r="AM233">
            <v>104</v>
          </cell>
          <cell r="AN233">
            <v>452</v>
          </cell>
          <cell r="AO233">
            <v>526</v>
          </cell>
        </row>
        <row r="234">
          <cell r="B234" t="str">
            <v xml:space="preserve"> หาดสำราญ</v>
          </cell>
          <cell r="K234">
            <v>24</v>
          </cell>
          <cell r="L234">
            <v>24</v>
          </cell>
          <cell r="AE234">
            <v>7</v>
          </cell>
          <cell r="AF234">
            <v>7</v>
          </cell>
          <cell r="AI234">
            <v>7</v>
          </cell>
          <cell r="AJ234">
            <v>0</v>
          </cell>
          <cell r="AK234">
            <v>7</v>
          </cell>
          <cell r="AL234">
            <v>3</v>
          </cell>
          <cell r="AM234">
            <v>3</v>
          </cell>
          <cell r="AN234">
            <v>429</v>
          </cell>
          <cell r="AO234">
            <v>436</v>
          </cell>
        </row>
        <row r="235">
          <cell r="B235" t="str">
            <v>นครศรีธรรมราช</v>
          </cell>
          <cell r="C235">
            <v>56738</v>
          </cell>
          <cell r="D235">
            <v>66140</v>
          </cell>
          <cell r="E235">
            <v>41649</v>
          </cell>
          <cell r="F235">
            <v>50492</v>
          </cell>
          <cell r="G235">
            <v>12150</v>
          </cell>
          <cell r="H235">
            <v>6613</v>
          </cell>
          <cell r="I235">
            <v>292</v>
          </cell>
          <cell r="J235">
            <v>131</v>
          </cell>
          <cell r="K235">
            <v>54060</v>
          </cell>
          <cell r="L235">
            <v>65483</v>
          </cell>
          <cell r="M235">
            <v>113365</v>
          </cell>
          <cell r="N235">
            <v>113365</v>
          </cell>
          <cell r="O235">
            <v>113365</v>
          </cell>
          <cell r="P235">
            <v>122132</v>
          </cell>
          <cell r="Q235">
            <v>137793</v>
          </cell>
          <cell r="R235">
            <v>92042.41696799999</v>
          </cell>
          <cell r="S235">
            <v>183544</v>
          </cell>
          <cell r="T235">
            <v>16.940000000000001</v>
          </cell>
          <cell r="U235">
            <v>16395</v>
          </cell>
          <cell r="V235">
            <v>11454</v>
          </cell>
          <cell r="W235">
            <v>734</v>
          </cell>
          <cell r="X235">
            <v>747</v>
          </cell>
          <cell r="Y235">
            <v>32204</v>
          </cell>
          <cell r="Z235">
            <v>38133</v>
          </cell>
          <cell r="AA235">
            <v>45866</v>
          </cell>
          <cell r="AB235">
            <v>59505</v>
          </cell>
          <cell r="AC235">
            <v>1424</v>
          </cell>
          <cell r="AD235">
            <v>1560</v>
          </cell>
          <cell r="AE235">
            <v>57460</v>
          </cell>
          <cell r="AF235">
            <v>65495</v>
          </cell>
          <cell r="AG235">
            <v>8355</v>
          </cell>
          <cell r="AH235">
            <v>320</v>
          </cell>
          <cell r="AI235">
            <v>39559</v>
          </cell>
          <cell r="AJ235">
            <v>8305</v>
          </cell>
          <cell r="AK235">
            <v>47544</v>
          </cell>
          <cell r="AL235">
            <v>32714</v>
          </cell>
          <cell r="AM235">
            <v>47855</v>
          </cell>
          <cell r="AN235">
            <v>827</v>
          </cell>
          <cell r="AO235">
            <v>1007</v>
          </cell>
        </row>
        <row r="236">
          <cell r="B236" t="str">
            <v xml:space="preserve"> เมืองนครศรีธรรมราช</v>
          </cell>
          <cell r="C236">
            <v>1559</v>
          </cell>
          <cell r="D236">
            <v>1555</v>
          </cell>
          <cell r="E236">
            <v>1029</v>
          </cell>
          <cell r="F236">
            <v>1029</v>
          </cell>
          <cell r="G236">
            <v>927</v>
          </cell>
          <cell r="H236">
            <v>823</v>
          </cell>
          <cell r="I236">
            <v>901</v>
          </cell>
          <cell r="J236">
            <v>800</v>
          </cell>
          <cell r="K236">
            <v>1191</v>
          </cell>
          <cell r="L236">
            <v>1697</v>
          </cell>
          <cell r="M236">
            <v>1667</v>
          </cell>
          <cell r="N236">
            <v>1667</v>
          </cell>
          <cell r="O236">
            <v>1667</v>
          </cell>
          <cell r="P236">
            <v>2832</v>
          </cell>
          <cell r="Q236">
            <v>3586</v>
          </cell>
          <cell r="R236">
            <v>2185.9108479999995</v>
          </cell>
          <cell r="S236">
            <v>4986</v>
          </cell>
          <cell r="T236">
            <v>19.920000000000002</v>
          </cell>
          <cell r="U236">
            <v>754</v>
          </cell>
          <cell r="V236">
            <v>278</v>
          </cell>
          <cell r="W236">
            <v>0</v>
          </cell>
          <cell r="X236">
            <v>375</v>
          </cell>
          <cell r="Y236">
            <v>1718</v>
          </cell>
          <cell r="Z236">
            <v>1718</v>
          </cell>
          <cell r="AA236">
            <v>2098</v>
          </cell>
          <cell r="AB236">
            <v>2175</v>
          </cell>
          <cell r="AC236">
            <v>1221</v>
          </cell>
          <cell r="AD236">
            <v>1266</v>
          </cell>
          <cell r="AE236">
            <v>1345</v>
          </cell>
          <cell r="AF236">
            <v>1699</v>
          </cell>
          <cell r="AG236">
            <v>354</v>
          </cell>
          <cell r="AH236">
            <v>0</v>
          </cell>
          <cell r="AI236">
            <v>1134</v>
          </cell>
          <cell r="AJ236">
            <v>200</v>
          </cell>
          <cell r="AK236">
            <v>1334</v>
          </cell>
          <cell r="AL236">
            <v>1029</v>
          </cell>
          <cell r="AM236">
            <v>1327</v>
          </cell>
          <cell r="AN236">
            <v>907</v>
          </cell>
          <cell r="AO236">
            <v>995</v>
          </cell>
        </row>
        <row r="237">
          <cell r="B237" t="str">
            <v xml:space="preserve"> เชียรใหญ่</v>
          </cell>
          <cell r="K237">
            <v>20</v>
          </cell>
          <cell r="L237">
            <v>24</v>
          </cell>
          <cell r="AE237">
            <v>24</v>
          </cell>
          <cell r="AF237">
            <v>24</v>
          </cell>
          <cell r="AG237">
            <v>0</v>
          </cell>
          <cell r="AH237">
            <v>0</v>
          </cell>
          <cell r="AI237">
            <v>0</v>
          </cell>
          <cell r="AJ237">
            <v>4</v>
          </cell>
          <cell r="AK237">
            <v>4</v>
          </cell>
          <cell r="AL237">
            <v>0</v>
          </cell>
          <cell r="AM237">
            <v>3</v>
          </cell>
          <cell r="AO237">
            <v>794</v>
          </cell>
        </row>
        <row r="238">
          <cell r="B238" t="str">
            <v>03  ปากพนัง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</row>
        <row r="239">
          <cell r="B239" t="str">
            <v xml:space="preserve">  ชะอวด</v>
          </cell>
          <cell r="C239">
            <v>226</v>
          </cell>
          <cell r="D239">
            <v>176</v>
          </cell>
          <cell r="E239">
            <v>123</v>
          </cell>
          <cell r="F239">
            <v>123</v>
          </cell>
          <cell r="G239">
            <v>150</v>
          </cell>
          <cell r="H239">
            <v>0</v>
          </cell>
          <cell r="I239">
            <v>1220</v>
          </cell>
          <cell r="J239">
            <v>0</v>
          </cell>
          <cell r="K239">
            <v>763</v>
          </cell>
          <cell r="L239">
            <v>693</v>
          </cell>
          <cell r="M239">
            <v>366</v>
          </cell>
          <cell r="N239">
            <v>366</v>
          </cell>
          <cell r="O239">
            <v>366</v>
          </cell>
          <cell r="P239">
            <v>1897</v>
          </cell>
          <cell r="Q239">
            <v>2157</v>
          </cell>
          <cell r="R239">
            <v>0</v>
          </cell>
          <cell r="S239">
            <v>4487</v>
          </cell>
          <cell r="T239">
            <v>55.12</v>
          </cell>
          <cell r="U239">
            <v>348</v>
          </cell>
          <cell r="V239">
            <v>5</v>
          </cell>
          <cell r="W239">
            <v>88</v>
          </cell>
          <cell r="X239">
            <v>5</v>
          </cell>
          <cell r="Y239">
            <v>856</v>
          </cell>
          <cell r="Z239">
            <v>929</v>
          </cell>
          <cell r="AA239">
            <v>543</v>
          </cell>
          <cell r="AB239">
            <v>846</v>
          </cell>
          <cell r="AC239">
            <v>634</v>
          </cell>
          <cell r="AD239">
            <v>911</v>
          </cell>
          <cell r="AE239">
            <v>639</v>
          </cell>
          <cell r="AF239">
            <v>699</v>
          </cell>
          <cell r="AG239">
            <v>60</v>
          </cell>
          <cell r="AH239">
            <v>0</v>
          </cell>
          <cell r="AI239">
            <v>496</v>
          </cell>
          <cell r="AJ239">
            <v>112</v>
          </cell>
          <cell r="AK239">
            <v>608</v>
          </cell>
          <cell r="AL239">
            <v>259</v>
          </cell>
          <cell r="AM239">
            <v>390</v>
          </cell>
          <cell r="AN239">
            <v>522</v>
          </cell>
          <cell r="AO239">
            <v>641</v>
          </cell>
        </row>
        <row r="240">
          <cell r="B240" t="str">
            <v xml:space="preserve">  ทุ่งสง</v>
          </cell>
          <cell r="C240">
            <v>4321</v>
          </cell>
          <cell r="D240">
            <v>3492</v>
          </cell>
          <cell r="E240">
            <v>3037</v>
          </cell>
          <cell r="F240">
            <v>3027</v>
          </cell>
          <cell r="G240">
            <v>1923</v>
          </cell>
          <cell r="H240">
            <v>237</v>
          </cell>
          <cell r="I240">
            <v>633</v>
          </cell>
          <cell r="J240">
            <v>78</v>
          </cell>
          <cell r="K240">
            <v>2543</v>
          </cell>
          <cell r="L240">
            <v>3036</v>
          </cell>
          <cell r="M240">
            <v>1554</v>
          </cell>
          <cell r="N240">
            <v>1554</v>
          </cell>
          <cell r="O240">
            <v>1554</v>
          </cell>
          <cell r="P240">
            <v>3127</v>
          </cell>
          <cell r="Q240">
            <v>3082</v>
          </cell>
          <cell r="R240">
            <v>616.78216799999973</v>
          </cell>
          <cell r="S240">
            <v>5547</v>
          </cell>
          <cell r="T240">
            <v>40.81</v>
          </cell>
          <cell r="U240">
            <v>89</v>
          </cell>
          <cell r="V240">
            <v>36</v>
          </cell>
          <cell r="W240">
            <v>134</v>
          </cell>
          <cell r="X240">
            <v>0</v>
          </cell>
          <cell r="Y240">
            <v>939</v>
          </cell>
          <cell r="Z240">
            <v>977</v>
          </cell>
          <cell r="AA240">
            <v>1525</v>
          </cell>
          <cell r="AB240">
            <v>1635</v>
          </cell>
          <cell r="AC240">
            <v>1624</v>
          </cell>
          <cell r="AD240">
            <v>1673</v>
          </cell>
          <cell r="AE240">
            <v>2881</v>
          </cell>
          <cell r="AF240">
            <v>3036</v>
          </cell>
          <cell r="AG240">
            <v>389</v>
          </cell>
          <cell r="AH240">
            <v>234</v>
          </cell>
          <cell r="AI240">
            <v>2572</v>
          </cell>
          <cell r="AJ240">
            <v>37</v>
          </cell>
          <cell r="AK240">
            <v>2375</v>
          </cell>
          <cell r="AL240">
            <v>1924</v>
          </cell>
          <cell r="AM240">
            <v>1810</v>
          </cell>
          <cell r="AN240">
            <v>748</v>
          </cell>
          <cell r="AO240">
            <v>762</v>
          </cell>
        </row>
        <row r="241">
          <cell r="B241" t="str">
            <v xml:space="preserve">  ท่าศาลา</v>
          </cell>
          <cell r="C241">
            <v>15677</v>
          </cell>
          <cell r="D241">
            <v>15677</v>
          </cell>
          <cell r="E241">
            <v>11212</v>
          </cell>
          <cell r="F241">
            <v>11212</v>
          </cell>
          <cell r="G241">
            <v>1726</v>
          </cell>
          <cell r="H241">
            <v>223</v>
          </cell>
          <cell r="I241">
            <v>154</v>
          </cell>
          <cell r="J241">
            <v>20</v>
          </cell>
          <cell r="K241">
            <v>13467</v>
          </cell>
          <cell r="L241">
            <v>10823</v>
          </cell>
          <cell r="M241">
            <v>29792</v>
          </cell>
          <cell r="N241">
            <v>29792</v>
          </cell>
          <cell r="O241">
            <v>29792</v>
          </cell>
          <cell r="P241">
            <v>19091</v>
          </cell>
          <cell r="Q241">
            <v>20024</v>
          </cell>
          <cell r="R241">
            <v>7755.3752960000002</v>
          </cell>
          <cell r="S241">
            <v>32293</v>
          </cell>
          <cell r="T241">
            <v>31.26</v>
          </cell>
          <cell r="U241">
            <v>933</v>
          </cell>
          <cell r="V241">
            <v>1964</v>
          </cell>
          <cell r="W241">
            <v>0</v>
          </cell>
          <cell r="X241">
            <v>128</v>
          </cell>
          <cell r="Y241">
            <v>6494</v>
          </cell>
          <cell r="Z241">
            <v>7292</v>
          </cell>
          <cell r="AA241">
            <v>12659</v>
          </cell>
          <cell r="AB241">
            <v>16657</v>
          </cell>
          <cell r="AC241">
            <v>1949</v>
          </cell>
          <cell r="AD241">
            <v>2284</v>
          </cell>
          <cell r="AE241">
            <v>9890</v>
          </cell>
          <cell r="AF241">
            <v>10823</v>
          </cell>
          <cell r="AG241">
            <v>933</v>
          </cell>
          <cell r="AH241">
            <v>0</v>
          </cell>
          <cell r="AI241">
            <v>6998</v>
          </cell>
          <cell r="AJ241">
            <v>2405</v>
          </cell>
          <cell r="AK241">
            <v>9403</v>
          </cell>
          <cell r="AL241">
            <v>6508</v>
          </cell>
          <cell r="AM241">
            <v>11011</v>
          </cell>
          <cell r="AN241">
            <v>930</v>
          </cell>
          <cell r="AO241">
            <v>1171</v>
          </cell>
        </row>
        <row r="242">
          <cell r="B242" t="str">
            <v xml:space="preserve">  ร่อนพิบูลย์</v>
          </cell>
          <cell r="C242">
            <v>1276</v>
          </cell>
          <cell r="D242">
            <v>1276</v>
          </cell>
          <cell r="E242">
            <v>1119</v>
          </cell>
          <cell r="F242">
            <v>1119</v>
          </cell>
          <cell r="G242">
            <v>0</v>
          </cell>
          <cell r="H242">
            <v>18</v>
          </cell>
          <cell r="I242">
            <v>0</v>
          </cell>
          <cell r="J242">
            <v>16</v>
          </cell>
          <cell r="K242">
            <v>976</v>
          </cell>
          <cell r="L242">
            <v>2224</v>
          </cell>
          <cell r="M242">
            <v>6573</v>
          </cell>
          <cell r="N242">
            <v>6573</v>
          </cell>
          <cell r="O242">
            <v>6573</v>
          </cell>
          <cell r="P242">
            <v>2558</v>
          </cell>
          <cell r="Q242">
            <v>2665</v>
          </cell>
          <cell r="R242">
            <v>0</v>
          </cell>
          <cell r="S242">
            <v>6671</v>
          </cell>
          <cell r="T242">
            <v>76.7</v>
          </cell>
          <cell r="U242">
            <v>260</v>
          </cell>
          <cell r="V242">
            <v>144</v>
          </cell>
          <cell r="W242">
            <v>153</v>
          </cell>
          <cell r="X242">
            <v>116</v>
          </cell>
          <cell r="Y242">
            <v>309</v>
          </cell>
          <cell r="Z242">
            <v>281</v>
          </cell>
          <cell r="AA242">
            <v>200</v>
          </cell>
          <cell r="AB242">
            <v>104</v>
          </cell>
          <cell r="AC242">
            <v>647</v>
          </cell>
          <cell r="AD242">
            <v>370</v>
          </cell>
          <cell r="AE242">
            <v>2117</v>
          </cell>
          <cell r="AF242">
            <v>2224</v>
          </cell>
          <cell r="AG242">
            <v>107</v>
          </cell>
          <cell r="AH242">
            <v>0</v>
          </cell>
          <cell r="AI242">
            <v>1342</v>
          </cell>
          <cell r="AJ242">
            <v>747</v>
          </cell>
          <cell r="AK242">
            <v>2089</v>
          </cell>
          <cell r="AL242">
            <v>1019</v>
          </cell>
          <cell r="AM242">
            <v>1949</v>
          </cell>
          <cell r="AN242">
            <v>759</v>
          </cell>
          <cell r="AO242">
            <v>933</v>
          </cell>
        </row>
        <row r="243">
          <cell r="B243" t="str">
            <v xml:space="preserve">  สิชล</v>
          </cell>
          <cell r="C243">
            <v>8970</v>
          </cell>
          <cell r="D243">
            <v>8610</v>
          </cell>
          <cell r="E243">
            <v>4932</v>
          </cell>
          <cell r="F243">
            <v>4572</v>
          </cell>
          <cell r="G243">
            <v>1226</v>
          </cell>
          <cell r="H243">
            <v>0</v>
          </cell>
          <cell r="I243">
            <v>249</v>
          </cell>
          <cell r="J243">
            <v>0</v>
          </cell>
          <cell r="K243">
            <v>7243</v>
          </cell>
          <cell r="L243">
            <v>8793</v>
          </cell>
          <cell r="M243">
            <v>8820</v>
          </cell>
          <cell r="N243">
            <v>8820</v>
          </cell>
          <cell r="O243">
            <v>8820</v>
          </cell>
          <cell r="P243">
            <v>38927</v>
          </cell>
          <cell r="Q243">
            <v>41459</v>
          </cell>
          <cell r="R243">
            <v>3876.4165000000066</v>
          </cell>
          <cell r="S243">
            <v>79042</v>
          </cell>
          <cell r="T243">
            <v>46.25</v>
          </cell>
          <cell r="U243">
            <v>2532</v>
          </cell>
          <cell r="V243">
            <v>4503</v>
          </cell>
          <cell r="W243">
            <v>0</v>
          </cell>
          <cell r="X243">
            <v>0</v>
          </cell>
          <cell r="Y243">
            <v>3015</v>
          </cell>
          <cell r="Z243">
            <v>4909</v>
          </cell>
          <cell r="AA243">
            <v>2199</v>
          </cell>
          <cell r="AB243">
            <v>7996</v>
          </cell>
          <cell r="AC243">
            <v>729</v>
          </cell>
          <cell r="AD243">
            <v>1629</v>
          </cell>
          <cell r="AE243">
            <v>7286</v>
          </cell>
          <cell r="AF243">
            <v>8763</v>
          </cell>
          <cell r="AG243">
            <v>1563</v>
          </cell>
          <cell r="AH243">
            <v>86</v>
          </cell>
          <cell r="AI243">
            <v>6554</v>
          </cell>
          <cell r="AJ243">
            <v>0</v>
          </cell>
          <cell r="AK243">
            <v>6468</v>
          </cell>
          <cell r="AL243">
            <v>4876</v>
          </cell>
          <cell r="AM243">
            <v>6973</v>
          </cell>
          <cell r="AN243">
            <v>744</v>
          </cell>
          <cell r="AO243">
            <v>1078</v>
          </cell>
        </row>
        <row r="244">
          <cell r="B244" t="str">
            <v xml:space="preserve">  ลานสกา</v>
          </cell>
          <cell r="C244">
            <v>4238</v>
          </cell>
          <cell r="D244">
            <v>4263</v>
          </cell>
          <cell r="E244">
            <v>3650</v>
          </cell>
          <cell r="F244">
            <v>3625</v>
          </cell>
          <cell r="G244">
            <v>965</v>
          </cell>
          <cell r="H244">
            <v>266</v>
          </cell>
          <cell r="I244">
            <v>264</v>
          </cell>
          <cell r="J244">
            <v>73</v>
          </cell>
          <cell r="K244">
            <v>5258</v>
          </cell>
          <cell r="L244">
            <v>5180</v>
          </cell>
          <cell r="M244">
            <v>8219</v>
          </cell>
          <cell r="N244">
            <v>8219</v>
          </cell>
          <cell r="O244">
            <v>8219</v>
          </cell>
          <cell r="P244">
            <v>7211</v>
          </cell>
          <cell r="Q244">
            <v>7659</v>
          </cell>
          <cell r="R244">
            <v>2175.2479079999994</v>
          </cell>
          <cell r="S244">
            <v>13143</v>
          </cell>
          <cell r="T244">
            <v>36.53</v>
          </cell>
          <cell r="U244">
            <v>576</v>
          </cell>
          <cell r="V244">
            <v>67</v>
          </cell>
          <cell r="W244">
            <v>128</v>
          </cell>
          <cell r="X244">
            <v>0</v>
          </cell>
          <cell r="Y244">
            <v>1337</v>
          </cell>
          <cell r="Z244">
            <v>1209</v>
          </cell>
          <cell r="AA244">
            <v>1252</v>
          </cell>
          <cell r="AB244">
            <v>1231</v>
          </cell>
          <cell r="AC244">
            <v>936</v>
          </cell>
          <cell r="AD244">
            <v>1018</v>
          </cell>
          <cell r="AE244">
            <v>4802</v>
          </cell>
          <cell r="AF244">
            <v>5180</v>
          </cell>
          <cell r="AG244">
            <v>378</v>
          </cell>
          <cell r="AH244">
            <v>0</v>
          </cell>
          <cell r="AI244">
            <v>4252</v>
          </cell>
          <cell r="AJ244">
            <v>6</v>
          </cell>
          <cell r="AK244">
            <v>4258</v>
          </cell>
          <cell r="AL244">
            <v>2794</v>
          </cell>
          <cell r="AM244">
            <v>3398</v>
          </cell>
          <cell r="AN244">
            <v>657</v>
          </cell>
          <cell r="AO244">
            <v>798</v>
          </cell>
        </row>
        <row r="245">
          <cell r="B245" t="str">
            <v xml:space="preserve">  พิปูน</v>
          </cell>
          <cell r="C245">
            <v>3160</v>
          </cell>
          <cell r="D245">
            <v>1960</v>
          </cell>
          <cell r="E245">
            <v>2196</v>
          </cell>
          <cell r="F245">
            <v>996</v>
          </cell>
          <cell r="G245">
            <v>1075</v>
          </cell>
          <cell r="H245">
            <v>0</v>
          </cell>
          <cell r="I245">
            <v>490</v>
          </cell>
          <cell r="J245">
            <v>0</v>
          </cell>
          <cell r="K245">
            <v>2971</v>
          </cell>
          <cell r="L245">
            <v>6168</v>
          </cell>
          <cell r="M245">
            <v>5335</v>
          </cell>
          <cell r="N245">
            <v>5335</v>
          </cell>
          <cell r="O245">
            <v>5335</v>
          </cell>
          <cell r="P245">
            <v>9751</v>
          </cell>
          <cell r="Q245">
            <v>10040</v>
          </cell>
          <cell r="R245">
            <v>1826.2358400000012</v>
          </cell>
          <cell r="S245">
            <v>18254</v>
          </cell>
          <cell r="T245">
            <v>41.74</v>
          </cell>
          <cell r="U245">
            <v>289</v>
          </cell>
          <cell r="V245">
            <v>791</v>
          </cell>
          <cell r="W245">
            <v>0</v>
          </cell>
          <cell r="X245">
            <v>0</v>
          </cell>
          <cell r="Y245">
            <v>4459</v>
          </cell>
          <cell r="Z245">
            <v>5588</v>
          </cell>
          <cell r="AA245">
            <v>6756</v>
          </cell>
          <cell r="AB245">
            <v>7014</v>
          </cell>
          <cell r="AC245">
            <v>1515</v>
          </cell>
          <cell r="AD245">
            <v>1255</v>
          </cell>
          <cell r="AE245">
            <v>5879</v>
          </cell>
          <cell r="AF245">
            <v>6168</v>
          </cell>
          <cell r="AG245">
            <v>289</v>
          </cell>
          <cell r="AH245">
            <v>0</v>
          </cell>
          <cell r="AI245">
            <v>2062</v>
          </cell>
          <cell r="AJ245">
            <v>1464</v>
          </cell>
          <cell r="AK245">
            <v>3526</v>
          </cell>
          <cell r="AL245">
            <v>1536</v>
          </cell>
          <cell r="AM245">
            <v>3198</v>
          </cell>
          <cell r="AN245">
            <v>745</v>
          </cell>
          <cell r="AO245">
            <v>907</v>
          </cell>
        </row>
        <row r="246">
          <cell r="B246" t="str">
            <v xml:space="preserve"> หัวไทร</v>
          </cell>
          <cell r="K246">
            <v>12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O246">
            <v>0</v>
          </cell>
        </row>
        <row r="247">
          <cell r="B247" t="str">
            <v xml:space="preserve">  ทุ่งใหญ่</v>
          </cell>
          <cell r="D247">
            <v>251</v>
          </cell>
          <cell r="F247">
            <v>171</v>
          </cell>
          <cell r="H247">
            <v>0</v>
          </cell>
          <cell r="J247">
            <v>0</v>
          </cell>
          <cell r="K247">
            <v>156</v>
          </cell>
          <cell r="L247">
            <v>698</v>
          </cell>
          <cell r="P247">
            <v>353</v>
          </cell>
          <cell r="Q247">
            <v>723</v>
          </cell>
          <cell r="R247">
            <v>16.160495999999853</v>
          </cell>
          <cell r="S247">
            <v>1430</v>
          </cell>
          <cell r="T247">
            <v>49.88</v>
          </cell>
          <cell r="U247">
            <v>370</v>
          </cell>
          <cell r="V247">
            <v>82</v>
          </cell>
          <cell r="W247">
            <v>0</v>
          </cell>
          <cell r="X247">
            <v>0</v>
          </cell>
          <cell r="Y247">
            <v>311</v>
          </cell>
          <cell r="Z247">
            <v>311</v>
          </cell>
          <cell r="AA247">
            <v>374</v>
          </cell>
          <cell r="AB247">
            <v>266</v>
          </cell>
          <cell r="AC247">
            <v>1203</v>
          </cell>
          <cell r="AD247">
            <v>855</v>
          </cell>
          <cell r="AE247">
            <v>631</v>
          </cell>
          <cell r="AF247">
            <v>701</v>
          </cell>
          <cell r="AG247">
            <v>70</v>
          </cell>
          <cell r="AH247">
            <v>0</v>
          </cell>
          <cell r="AI247">
            <v>563</v>
          </cell>
          <cell r="AJ247">
            <v>50</v>
          </cell>
          <cell r="AK247">
            <v>613</v>
          </cell>
          <cell r="AL247">
            <v>343</v>
          </cell>
          <cell r="AM247">
            <v>420</v>
          </cell>
          <cell r="AN247">
            <v>610</v>
          </cell>
          <cell r="AO247">
            <v>685</v>
          </cell>
        </row>
        <row r="248">
          <cell r="B248" t="str">
            <v xml:space="preserve">  ฉวาง</v>
          </cell>
          <cell r="C248">
            <v>2305</v>
          </cell>
          <cell r="D248">
            <v>4109</v>
          </cell>
          <cell r="E248">
            <v>1674</v>
          </cell>
          <cell r="F248">
            <v>2097</v>
          </cell>
          <cell r="G248">
            <v>1711</v>
          </cell>
          <cell r="H248">
            <v>107</v>
          </cell>
          <cell r="I248">
            <v>1022</v>
          </cell>
          <cell r="J248">
            <v>51</v>
          </cell>
          <cell r="K248">
            <v>930</v>
          </cell>
          <cell r="L248">
            <v>5611</v>
          </cell>
          <cell r="M248">
            <v>11140</v>
          </cell>
          <cell r="N248">
            <v>11140</v>
          </cell>
          <cell r="O248">
            <v>11140</v>
          </cell>
          <cell r="P248">
            <v>2342</v>
          </cell>
          <cell r="Q248">
            <v>2502</v>
          </cell>
          <cell r="R248">
            <v>406.06459199999972</v>
          </cell>
          <cell r="S248">
            <v>4598</v>
          </cell>
          <cell r="T248">
            <v>42.74</v>
          </cell>
          <cell r="U248">
            <v>160</v>
          </cell>
          <cell r="V248">
            <v>347</v>
          </cell>
          <cell r="W248">
            <v>0</v>
          </cell>
          <cell r="X248">
            <v>0</v>
          </cell>
          <cell r="Y248">
            <v>686</v>
          </cell>
          <cell r="Z248">
            <v>729</v>
          </cell>
          <cell r="AA248">
            <v>697</v>
          </cell>
          <cell r="AB248">
            <v>828</v>
          </cell>
          <cell r="AC248">
            <v>1016</v>
          </cell>
          <cell r="AD248">
            <v>1136</v>
          </cell>
          <cell r="AE248">
            <v>4061</v>
          </cell>
          <cell r="AF248">
            <v>5621</v>
          </cell>
          <cell r="AG248">
            <v>1560</v>
          </cell>
          <cell r="AH248">
            <v>0</v>
          </cell>
          <cell r="AI248">
            <v>1601</v>
          </cell>
          <cell r="AJ248">
            <v>254</v>
          </cell>
          <cell r="AK248">
            <v>1855</v>
          </cell>
          <cell r="AL248">
            <v>1105</v>
          </cell>
          <cell r="AM248">
            <v>1551</v>
          </cell>
          <cell r="AN248">
            <v>690</v>
          </cell>
          <cell r="AO248">
            <v>836</v>
          </cell>
        </row>
        <row r="249">
          <cell r="B249" t="str">
            <v xml:space="preserve">  ขนอม</v>
          </cell>
          <cell r="C249">
            <v>973</v>
          </cell>
          <cell r="D249">
            <v>973</v>
          </cell>
          <cell r="E249">
            <v>545</v>
          </cell>
          <cell r="F249">
            <v>545</v>
          </cell>
          <cell r="G249">
            <v>654</v>
          </cell>
          <cell r="H249">
            <v>0</v>
          </cell>
          <cell r="I249">
            <v>1200</v>
          </cell>
          <cell r="J249">
            <v>0</v>
          </cell>
          <cell r="K249">
            <v>720</v>
          </cell>
          <cell r="L249">
            <v>1189</v>
          </cell>
          <cell r="M249">
            <v>6195</v>
          </cell>
          <cell r="N249">
            <v>6195</v>
          </cell>
          <cell r="O249">
            <v>6195</v>
          </cell>
          <cell r="P249">
            <v>2387</v>
          </cell>
          <cell r="Q249">
            <v>2756</v>
          </cell>
          <cell r="R249">
            <v>1875.5131200000001</v>
          </cell>
          <cell r="S249">
            <v>3636</v>
          </cell>
          <cell r="T249">
            <v>16.3</v>
          </cell>
          <cell r="U249">
            <v>369</v>
          </cell>
          <cell r="V249">
            <v>126</v>
          </cell>
          <cell r="W249">
            <v>0</v>
          </cell>
          <cell r="X249">
            <v>0</v>
          </cell>
          <cell r="Y249">
            <v>630</v>
          </cell>
          <cell r="Z249">
            <v>715</v>
          </cell>
          <cell r="AA249">
            <v>754</v>
          </cell>
          <cell r="AB249">
            <v>530</v>
          </cell>
          <cell r="AC249">
            <v>1197</v>
          </cell>
          <cell r="AD249">
            <v>741</v>
          </cell>
          <cell r="AE249">
            <v>921</v>
          </cell>
          <cell r="AF249">
            <v>1190</v>
          </cell>
          <cell r="AG249">
            <v>269</v>
          </cell>
          <cell r="AH249">
            <v>0</v>
          </cell>
          <cell r="AI249">
            <v>526</v>
          </cell>
          <cell r="AJ249">
            <v>63</v>
          </cell>
          <cell r="AK249">
            <v>589</v>
          </cell>
          <cell r="AL249">
            <v>361</v>
          </cell>
          <cell r="AM249">
            <v>425</v>
          </cell>
          <cell r="AN249">
            <v>686</v>
          </cell>
          <cell r="AO249">
            <v>722</v>
          </cell>
        </row>
        <row r="250">
          <cell r="B250" t="str">
            <v xml:space="preserve">  นาบอน</v>
          </cell>
          <cell r="C250">
            <v>208</v>
          </cell>
          <cell r="D250">
            <v>218</v>
          </cell>
          <cell r="E250">
            <v>161</v>
          </cell>
          <cell r="F250">
            <v>161</v>
          </cell>
          <cell r="G250">
            <v>0</v>
          </cell>
          <cell r="H250">
            <v>394</v>
          </cell>
          <cell r="I250">
            <v>0</v>
          </cell>
          <cell r="J250">
            <v>2447</v>
          </cell>
          <cell r="K250">
            <v>210</v>
          </cell>
          <cell r="L250">
            <v>370</v>
          </cell>
          <cell r="P250">
            <v>218</v>
          </cell>
          <cell r="Q250">
            <v>226</v>
          </cell>
          <cell r="R250">
            <v>167.52928</v>
          </cell>
          <cell r="S250">
            <v>284</v>
          </cell>
          <cell r="T250">
            <v>13.2</v>
          </cell>
          <cell r="U250">
            <v>11</v>
          </cell>
          <cell r="V250">
            <v>291</v>
          </cell>
          <cell r="W250">
            <v>3</v>
          </cell>
          <cell r="X250">
            <v>0</v>
          </cell>
          <cell r="Y250">
            <v>70</v>
          </cell>
          <cell r="Z250">
            <v>74</v>
          </cell>
          <cell r="AA250">
            <v>151</v>
          </cell>
          <cell r="AB250">
            <v>92</v>
          </cell>
          <cell r="AC250">
            <v>2157</v>
          </cell>
          <cell r="AD250">
            <v>1243</v>
          </cell>
          <cell r="AE250">
            <v>262</v>
          </cell>
          <cell r="AF250">
            <v>370</v>
          </cell>
          <cell r="AG250">
            <v>108</v>
          </cell>
          <cell r="AH250">
            <v>0</v>
          </cell>
          <cell r="AI250">
            <v>200</v>
          </cell>
          <cell r="AJ250">
            <v>52</v>
          </cell>
          <cell r="AK250">
            <v>252</v>
          </cell>
          <cell r="AL250">
            <v>140</v>
          </cell>
          <cell r="AM250">
            <v>159</v>
          </cell>
          <cell r="AN250">
            <v>700</v>
          </cell>
          <cell r="AO250">
            <v>629</v>
          </cell>
        </row>
        <row r="251">
          <cell r="B251" t="str">
            <v xml:space="preserve">  พรหมคีรี</v>
          </cell>
          <cell r="C251">
            <v>4054</v>
          </cell>
          <cell r="D251">
            <v>4054</v>
          </cell>
          <cell r="E251">
            <v>4018</v>
          </cell>
          <cell r="F251">
            <v>4018</v>
          </cell>
          <cell r="G251">
            <v>106</v>
          </cell>
          <cell r="H251">
            <v>0</v>
          </cell>
          <cell r="I251">
            <v>26</v>
          </cell>
          <cell r="J251">
            <v>0</v>
          </cell>
          <cell r="K251">
            <v>1622</v>
          </cell>
          <cell r="L251">
            <v>2986</v>
          </cell>
          <cell r="M251">
            <v>3954</v>
          </cell>
          <cell r="N251">
            <v>3954</v>
          </cell>
          <cell r="O251">
            <v>3954</v>
          </cell>
          <cell r="P251">
            <v>7783</v>
          </cell>
          <cell r="Q251">
            <v>12211</v>
          </cell>
          <cell r="R251">
            <v>0</v>
          </cell>
          <cell r="S251">
            <v>32741</v>
          </cell>
          <cell r="T251">
            <v>85.78</v>
          </cell>
          <cell r="U251">
            <v>4648</v>
          </cell>
          <cell r="V251">
            <v>0</v>
          </cell>
          <cell r="W251">
            <v>220</v>
          </cell>
          <cell r="X251">
            <v>0</v>
          </cell>
          <cell r="Y251">
            <v>4243</v>
          </cell>
          <cell r="Z251">
            <v>4243</v>
          </cell>
          <cell r="AA251">
            <v>6683</v>
          </cell>
          <cell r="AB251">
            <v>5247</v>
          </cell>
          <cell r="AC251">
            <v>1575</v>
          </cell>
          <cell r="AD251">
            <v>1237</v>
          </cell>
          <cell r="AE251">
            <v>2901</v>
          </cell>
          <cell r="AF251">
            <v>2986</v>
          </cell>
          <cell r="AG251">
            <v>85</v>
          </cell>
          <cell r="AH251">
            <v>0</v>
          </cell>
          <cell r="AI251">
            <v>1128</v>
          </cell>
          <cell r="AJ251">
            <v>1756</v>
          </cell>
          <cell r="AK251">
            <v>2884</v>
          </cell>
          <cell r="AL251">
            <v>723</v>
          </cell>
          <cell r="AM251">
            <v>2506</v>
          </cell>
          <cell r="AN251">
            <v>641</v>
          </cell>
          <cell r="AO251">
            <v>869</v>
          </cell>
        </row>
        <row r="252">
          <cell r="B252" t="str">
            <v xml:space="preserve">  บางขัน</v>
          </cell>
          <cell r="C252">
            <v>446</v>
          </cell>
          <cell r="D252">
            <v>184</v>
          </cell>
          <cell r="E252">
            <v>348</v>
          </cell>
          <cell r="F252">
            <v>175</v>
          </cell>
          <cell r="G252">
            <v>142</v>
          </cell>
          <cell r="H252">
            <v>41</v>
          </cell>
          <cell r="I252">
            <v>408</v>
          </cell>
          <cell r="J252">
            <v>234</v>
          </cell>
          <cell r="K252">
            <v>245</v>
          </cell>
          <cell r="L252">
            <v>184</v>
          </cell>
          <cell r="AE252">
            <v>184</v>
          </cell>
          <cell r="AF252">
            <v>184</v>
          </cell>
          <cell r="AG252">
            <v>0</v>
          </cell>
          <cell r="AH252">
            <v>0</v>
          </cell>
          <cell r="AI252">
            <v>175</v>
          </cell>
          <cell r="AJ252">
            <v>0</v>
          </cell>
          <cell r="AK252">
            <v>175</v>
          </cell>
          <cell r="AL252">
            <v>83</v>
          </cell>
          <cell r="AM252">
            <v>102</v>
          </cell>
          <cell r="AN252">
            <v>474</v>
          </cell>
          <cell r="AO252">
            <v>583</v>
          </cell>
        </row>
        <row r="253">
          <cell r="B253" t="str">
            <v xml:space="preserve">  ถ้ำพรรณรา</v>
          </cell>
          <cell r="C253">
            <v>918</v>
          </cell>
          <cell r="D253">
            <v>918</v>
          </cell>
          <cell r="E253">
            <v>816</v>
          </cell>
          <cell r="F253">
            <v>816</v>
          </cell>
          <cell r="G253">
            <v>162</v>
          </cell>
          <cell r="H253">
            <v>78</v>
          </cell>
          <cell r="I253">
            <v>199</v>
          </cell>
          <cell r="J253">
            <v>96</v>
          </cell>
          <cell r="K253">
            <v>355</v>
          </cell>
          <cell r="L253">
            <v>416</v>
          </cell>
          <cell r="P253">
            <v>398</v>
          </cell>
          <cell r="Q253">
            <v>710</v>
          </cell>
          <cell r="R253">
            <v>290.71091999999999</v>
          </cell>
          <cell r="S253">
            <v>1129</v>
          </cell>
          <cell r="T253">
            <v>30.13</v>
          </cell>
          <cell r="U253">
            <v>312</v>
          </cell>
          <cell r="V253">
            <v>378</v>
          </cell>
          <cell r="W253">
            <v>0</v>
          </cell>
          <cell r="X253">
            <v>0</v>
          </cell>
          <cell r="Y253">
            <v>206</v>
          </cell>
          <cell r="Z253">
            <v>206</v>
          </cell>
          <cell r="AA253">
            <v>138</v>
          </cell>
          <cell r="AB253">
            <v>145</v>
          </cell>
          <cell r="AC253">
            <v>670</v>
          </cell>
          <cell r="AD253">
            <v>704</v>
          </cell>
          <cell r="AE253">
            <v>436</v>
          </cell>
          <cell r="AF253">
            <v>436</v>
          </cell>
          <cell r="AG253">
            <v>0</v>
          </cell>
          <cell r="AH253">
            <v>0</v>
          </cell>
          <cell r="AI253">
            <v>436</v>
          </cell>
          <cell r="AJ253">
            <v>0</v>
          </cell>
          <cell r="AK253">
            <v>436</v>
          </cell>
          <cell r="AL253">
            <v>290</v>
          </cell>
          <cell r="AM253">
            <v>351</v>
          </cell>
          <cell r="AN253">
            <v>664</v>
          </cell>
          <cell r="AO253">
            <v>806</v>
          </cell>
        </row>
        <row r="254">
          <cell r="B254" t="str">
            <v xml:space="preserve">  พระพรหม</v>
          </cell>
          <cell r="K254">
            <v>32</v>
          </cell>
          <cell r="L254">
            <v>55</v>
          </cell>
          <cell r="AE254">
            <v>55</v>
          </cell>
          <cell r="AF254">
            <v>55</v>
          </cell>
          <cell r="AG254">
            <v>0</v>
          </cell>
          <cell r="AH254">
            <v>0</v>
          </cell>
          <cell r="AI254">
            <v>20</v>
          </cell>
          <cell r="AJ254">
            <v>35</v>
          </cell>
          <cell r="AK254">
            <v>55</v>
          </cell>
          <cell r="AL254">
            <v>11</v>
          </cell>
          <cell r="AM254">
            <v>42</v>
          </cell>
          <cell r="AN254">
            <v>550</v>
          </cell>
          <cell r="AO254">
            <v>757</v>
          </cell>
        </row>
        <row r="255">
          <cell r="B255" t="str">
            <v xml:space="preserve">  จุฬาภรณ์</v>
          </cell>
          <cell r="K255">
            <v>159</v>
          </cell>
          <cell r="L255">
            <v>852</v>
          </cell>
          <cell r="P255">
            <v>2674</v>
          </cell>
          <cell r="Q255">
            <v>2961</v>
          </cell>
          <cell r="R255">
            <v>0</v>
          </cell>
          <cell r="S255">
            <v>7187</v>
          </cell>
          <cell r="T255">
            <v>72.81</v>
          </cell>
          <cell r="U255">
            <v>295</v>
          </cell>
          <cell r="V255">
            <v>41</v>
          </cell>
          <cell r="W255">
            <v>8</v>
          </cell>
          <cell r="X255">
            <v>57</v>
          </cell>
          <cell r="Y255">
            <v>1125</v>
          </cell>
          <cell r="Z255">
            <v>1209</v>
          </cell>
          <cell r="AA255">
            <v>973</v>
          </cell>
          <cell r="AB255">
            <v>1336</v>
          </cell>
          <cell r="AC255">
            <v>865</v>
          </cell>
          <cell r="AD255">
            <v>1105</v>
          </cell>
          <cell r="AE255">
            <v>565</v>
          </cell>
          <cell r="AF255">
            <v>852</v>
          </cell>
          <cell r="AG255">
            <v>287</v>
          </cell>
          <cell r="AH255">
            <v>0</v>
          </cell>
          <cell r="AI255">
            <v>78</v>
          </cell>
          <cell r="AJ255">
            <v>116</v>
          </cell>
          <cell r="AK255">
            <v>194</v>
          </cell>
          <cell r="AL255">
            <v>48</v>
          </cell>
          <cell r="AM255">
            <v>131</v>
          </cell>
          <cell r="AN255">
            <v>616</v>
          </cell>
          <cell r="AO255">
            <v>674</v>
          </cell>
        </row>
        <row r="256">
          <cell r="B256" t="str">
            <v xml:space="preserve">  นบพิตำ</v>
          </cell>
          <cell r="C256">
            <v>3752</v>
          </cell>
          <cell r="D256">
            <v>13769</v>
          </cell>
          <cell r="E256">
            <v>2899</v>
          </cell>
          <cell r="F256">
            <v>12916</v>
          </cell>
          <cell r="G256">
            <v>110</v>
          </cell>
          <cell r="H256">
            <v>4270</v>
          </cell>
          <cell r="I256">
            <v>38</v>
          </cell>
          <cell r="J256">
            <v>331</v>
          </cell>
          <cell r="K256">
            <v>10167</v>
          </cell>
          <cell r="L256">
            <v>11869</v>
          </cell>
          <cell r="M256">
            <v>18263</v>
          </cell>
          <cell r="N256">
            <v>18263</v>
          </cell>
          <cell r="O256">
            <v>18263</v>
          </cell>
          <cell r="P256">
            <v>13014</v>
          </cell>
          <cell r="Q256">
            <v>15128</v>
          </cell>
          <cell r="R256">
            <v>3362.5308159999986</v>
          </cell>
          <cell r="S256">
            <v>26893</v>
          </cell>
          <cell r="T256">
            <v>39.68</v>
          </cell>
          <cell r="U256">
            <v>2114</v>
          </cell>
          <cell r="V256">
            <v>0</v>
          </cell>
          <cell r="W256">
            <v>0</v>
          </cell>
          <cell r="X256">
            <v>0</v>
          </cell>
          <cell r="Y256">
            <v>2536</v>
          </cell>
          <cell r="Z256">
            <v>4407</v>
          </cell>
          <cell r="AA256">
            <v>4707</v>
          </cell>
          <cell r="AB256">
            <v>7913</v>
          </cell>
          <cell r="AC256">
            <v>1856</v>
          </cell>
          <cell r="AD256">
            <v>1796</v>
          </cell>
          <cell r="AE256">
            <v>10355</v>
          </cell>
          <cell r="AF256">
            <v>11869</v>
          </cell>
          <cell r="AG256">
            <v>1514</v>
          </cell>
          <cell r="AH256">
            <v>0</v>
          </cell>
          <cell r="AI256">
            <v>7678</v>
          </cell>
          <cell r="AJ256">
            <v>1004</v>
          </cell>
          <cell r="AK256">
            <v>8682</v>
          </cell>
          <cell r="AL256">
            <v>8430</v>
          </cell>
          <cell r="AM256">
            <v>10592</v>
          </cell>
          <cell r="AN256">
            <v>1098</v>
          </cell>
          <cell r="AO256">
            <v>1220</v>
          </cell>
        </row>
        <row r="257">
          <cell r="B257" t="str">
            <v xml:space="preserve">  ช้างกลาง</v>
          </cell>
          <cell r="C257">
            <v>4655</v>
          </cell>
          <cell r="D257">
            <v>4655</v>
          </cell>
          <cell r="E257">
            <v>3890</v>
          </cell>
          <cell r="F257">
            <v>3890</v>
          </cell>
          <cell r="G257">
            <v>1273</v>
          </cell>
          <cell r="H257">
            <v>156</v>
          </cell>
          <cell r="I257">
            <v>327</v>
          </cell>
          <cell r="J257">
            <v>40</v>
          </cell>
          <cell r="K257">
            <v>5020</v>
          </cell>
          <cell r="L257">
            <v>2615</v>
          </cell>
          <cell r="M257">
            <v>11487</v>
          </cell>
          <cell r="N257">
            <v>11487</v>
          </cell>
          <cell r="O257">
            <v>11487</v>
          </cell>
          <cell r="P257">
            <v>7569</v>
          </cell>
          <cell r="Q257">
            <v>9904</v>
          </cell>
          <cell r="R257">
            <v>522.25772799999868</v>
          </cell>
          <cell r="S257">
            <v>19286</v>
          </cell>
          <cell r="T257">
            <v>48.33</v>
          </cell>
          <cell r="U257">
            <v>2335</v>
          </cell>
          <cell r="V257">
            <v>2401</v>
          </cell>
          <cell r="W257">
            <v>0</v>
          </cell>
          <cell r="X257">
            <v>66</v>
          </cell>
          <cell r="Y257">
            <v>3270</v>
          </cell>
          <cell r="Z257">
            <v>3336</v>
          </cell>
          <cell r="AA257">
            <v>4157</v>
          </cell>
          <cell r="AB257">
            <v>5490</v>
          </cell>
          <cell r="AC257">
            <v>1271</v>
          </cell>
          <cell r="AD257">
            <v>1646</v>
          </cell>
          <cell r="AE257">
            <v>2226</v>
          </cell>
          <cell r="AF257">
            <v>2615</v>
          </cell>
          <cell r="AG257">
            <v>389</v>
          </cell>
          <cell r="AH257">
            <v>0</v>
          </cell>
          <cell r="AI257">
            <v>1744</v>
          </cell>
          <cell r="AJ257">
            <v>0</v>
          </cell>
          <cell r="AK257">
            <v>1744</v>
          </cell>
          <cell r="AL257">
            <v>1235</v>
          </cell>
          <cell r="AM257">
            <v>1517</v>
          </cell>
          <cell r="AN257">
            <v>708</v>
          </cell>
          <cell r="AO257">
            <v>870</v>
          </cell>
        </row>
        <row r="258">
          <cell r="B258" t="str">
            <v xml:space="preserve">  เฉลิมพระเกียรติ</v>
          </cell>
          <cell r="AG258">
            <v>0</v>
          </cell>
          <cell r="AH258">
            <v>0</v>
          </cell>
          <cell r="AJ258">
            <v>0</v>
          </cell>
          <cell r="AM258">
            <v>0</v>
          </cell>
          <cell r="AO258">
            <v>0</v>
          </cell>
        </row>
        <row r="259">
          <cell r="B259" t="str">
            <v>พัทลุง</v>
          </cell>
          <cell r="C259">
            <v>3147</v>
          </cell>
          <cell r="D259">
            <v>3130</v>
          </cell>
          <cell r="E259">
            <v>2653</v>
          </cell>
          <cell r="F259">
            <v>2347</v>
          </cell>
          <cell r="G259">
            <v>922</v>
          </cell>
          <cell r="H259">
            <v>463</v>
          </cell>
          <cell r="I259">
            <v>348</v>
          </cell>
          <cell r="J259">
            <v>197</v>
          </cell>
          <cell r="K259">
            <v>3526</v>
          </cell>
          <cell r="L259">
            <v>4437</v>
          </cell>
          <cell r="M259">
            <v>6189</v>
          </cell>
          <cell r="N259">
            <v>6189</v>
          </cell>
          <cell r="O259">
            <v>6189</v>
          </cell>
          <cell r="P259">
            <v>5588</v>
          </cell>
          <cell r="Q259">
            <v>6186</v>
          </cell>
          <cell r="R259">
            <v>2738.9875919999999</v>
          </cell>
          <cell r="S259">
            <v>9633</v>
          </cell>
          <cell r="T259">
            <v>28.43</v>
          </cell>
          <cell r="U259">
            <v>731</v>
          </cell>
          <cell r="V259">
            <v>598</v>
          </cell>
          <cell r="W259">
            <v>133</v>
          </cell>
          <cell r="X259">
            <v>48</v>
          </cell>
          <cell r="Y259">
            <v>777</v>
          </cell>
          <cell r="Z259">
            <v>780</v>
          </cell>
          <cell r="AA259">
            <v>1114</v>
          </cell>
          <cell r="AB259">
            <v>1418</v>
          </cell>
          <cell r="AC259">
            <v>1434</v>
          </cell>
          <cell r="AD259">
            <v>1818</v>
          </cell>
          <cell r="AE259">
            <v>4777</v>
          </cell>
          <cell r="AF259">
            <v>4993</v>
          </cell>
          <cell r="AG259">
            <v>249</v>
          </cell>
          <cell r="AH259">
            <v>33</v>
          </cell>
          <cell r="AI259">
            <v>3076</v>
          </cell>
          <cell r="AJ259">
            <v>303</v>
          </cell>
          <cell r="AK259">
            <v>3346</v>
          </cell>
          <cell r="AL259">
            <v>1022</v>
          </cell>
          <cell r="AM259">
            <v>1490</v>
          </cell>
          <cell r="AN259">
            <v>332</v>
          </cell>
          <cell r="AO259">
            <v>445</v>
          </cell>
        </row>
        <row r="260">
          <cell r="B260" t="str">
            <v xml:space="preserve">  เมืองพัทลุง</v>
          </cell>
          <cell r="C260">
            <v>53</v>
          </cell>
          <cell r="D260">
            <v>100</v>
          </cell>
          <cell r="E260">
            <v>44</v>
          </cell>
          <cell r="F260">
            <v>71</v>
          </cell>
          <cell r="G260">
            <v>0</v>
          </cell>
          <cell r="H260">
            <v>29</v>
          </cell>
          <cell r="I260">
            <v>0</v>
          </cell>
          <cell r="J260">
            <v>0</v>
          </cell>
          <cell r="K260">
            <v>63</v>
          </cell>
          <cell r="L260">
            <v>65</v>
          </cell>
          <cell r="P260">
            <v>29</v>
          </cell>
          <cell r="Q260">
            <v>72</v>
          </cell>
          <cell r="R260">
            <v>8.6371200000000101</v>
          </cell>
          <cell r="S260">
            <v>135</v>
          </cell>
          <cell r="T260">
            <v>44.9</v>
          </cell>
          <cell r="U260">
            <v>43</v>
          </cell>
          <cell r="V260">
            <v>34</v>
          </cell>
          <cell r="W260">
            <v>0</v>
          </cell>
          <cell r="X260">
            <v>0</v>
          </cell>
          <cell r="Y260">
            <v>9</v>
          </cell>
          <cell r="Z260">
            <v>12</v>
          </cell>
          <cell r="AA260">
            <v>13</v>
          </cell>
          <cell r="AB260">
            <v>12</v>
          </cell>
          <cell r="AC260">
            <v>1444</v>
          </cell>
          <cell r="AD260">
            <v>1000</v>
          </cell>
          <cell r="AE260">
            <v>130</v>
          </cell>
          <cell r="AF260">
            <v>141</v>
          </cell>
          <cell r="AG260">
            <v>11</v>
          </cell>
          <cell r="AH260">
            <v>0</v>
          </cell>
          <cell r="AI260">
            <v>91</v>
          </cell>
          <cell r="AJ260">
            <v>18</v>
          </cell>
          <cell r="AK260">
            <v>109</v>
          </cell>
          <cell r="AL260">
            <v>22</v>
          </cell>
          <cell r="AM260">
            <v>39</v>
          </cell>
          <cell r="AN260">
            <v>242</v>
          </cell>
          <cell r="AO260">
            <v>360</v>
          </cell>
        </row>
        <row r="261">
          <cell r="B261" t="str">
            <v xml:space="preserve">  เขาชัยสน</v>
          </cell>
          <cell r="C261">
            <v>200</v>
          </cell>
          <cell r="D261">
            <v>281</v>
          </cell>
          <cell r="E261">
            <v>175</v>
          </cell>
          <cell r="F261">
            <v>195</v>
          </cell>
          <cell r="G261">
            <v>34</v>
          </cell>
          <cell r="H261">
            <v>2</v>
          </cell>
          <cell r="I261">
            <v>194</v>
          </cell>
          <cell r="J261">
            <v>0</v>
          </cell>
          <cell r="K261">
            <v>235</v>
          </cell>
          <cell r="L261">
            <v>212</v>
          </cell>
          <cell r="M261">
            <v>52</v>
          </cell>
          <cell r="N261">
            <v>52</v>
          </cell>
          <cell r="O261">
            <v>52</v>
          </cell>
          <cell r="P261">
            <v>159</v>
          </cell>
          <cell r="Q261">
            <v>480</v>
          </cell>
          <cell r="R261">
            <v>0</v>
          </cell>
          <cell r="S261">
            <v>988</v>
          </cell>
          <cell r="T261">
            <v>54.02</v>
          </cell>
          <cell r="U261">
            <v>321</v>
          </cell>
          <cell r="V261">
            <v>18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249</v>
          </cell>
          <cell r="AF261">
            <v>266</v>
          </cell>
          <cell r="AG261">
            <v>17</v>
          </cell>
          <cell r="AH261">
            <v>0</v>
          </cell>
          <cell r="AI261">
            <v>194</v>
          </cell>
          <cell r="AJ261">
            <v>15</v>
          </cell>
          <cell r="AK261">
            <v>209</v>
          </cell>
          <cell r="AL261">
            <v>58</v>
          </cell>
          <cell r="AM261">
            <v>86</v>
          </cell>
          <cell r="AN261">
            <v>298</v>
          </cell>
          <cell r="AO261">
            <v>410</v>
          </cell>
        </row>
        <row r="262">
          <cell r="B262" t="str">
            <v xml:space="preserve">  ควนขนุน</v>
          </cell>
          <cell r="C262">
            <v>342</v>
          </cell>
          <cell r="D262">
            <v>179</v>
          </cell>
          <cell r="E262">
            <v>223</v>
          </cell>
          <cell r="F262">
            <v>139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60</v>
          </cell>
          <cell r="L262">
            <v>206</v>
          </cell>
          <cell r="P262">
            <v>53</v>
          </cell>
          <cell r="Q262">
            <v>90</v>
          </cell>
          <cell r="R262">
            <v>64.192679999999996</v>
          </cell>
          <cell r="S262">
            <v>116</v>
          </cell>
          <cell r="T262">
            <v>14.63</v>
          </cell>
          <cell r="U262">
            <v>37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245</v>
          </cell>
          <cell r="AF262">
            <v>295</v>
          </cell>
          <cell r="AG262">
            <v>50</v>
          </cell>
          <cell r="AH262">
            <v>0</v>
          </cell>
          <cell r="AI262">
            <v>137</v>
          </cell>
          <cell r="AJ262">
            <v>0</v>
          </cell>
          <cell r="AK262">
            <v>137</v>
          </cell>
          <cell r="AL262">
            <v>58</v>
          </cell>
          <cell r="AM262">
            <v>63</v>
          </cell>
          <cell r="AN262">
            <v>424</v>
          </cell>
          <cell r="AO262">
            <v>460</v>
          </cell>
        </row>
        <row r="263">
          <cell r="B263" t="str">
            <v xml:space="preserve">  ปากพะยูน</v>
          </cell>
          <cell r="C263">
            <v>168</v>
          </cell>
          <cell r="D263">
            <v>133</v>
          </cell>
          <cell r="E263">
            <v>108</v>
          </cell>
          <cell r="F263">
            <v>108</v>
          </cell>
          <cell r="G263">
            <v>108</v>
          </cell>
          <cell r="H263">
            <v>0</v>
          </cell>
          <cell r="I263">
            <v>1000</v>
          </cell>
          <cell r="J263">
            <v>0</v>
          </cell>
          <cell r="K263">
            <v>122</v>
          </cell>
          <cell r="L263">
            <v>110</v>
          </cell>
          <cell r="P263">
            <v>51</v>
          </cell>
          <cell r="Q263">
            <v>101</v>
          </cell>
          <cell r="R263">
            <v>67.623944000000009</v>
          </cell>
          <cell r="S263">
            <v>134</v>
          </cell>
          <cell r="T263">
            <v>16.86</v>
          </cell>
          <cell r="U263">
            <v>50</v>
          </cell>
          <cell r="V263">
            <v>23</v>
          </cell>
          <cell r="W263">
            <v>0</v>
          </cell>
          <cell r="X263">
            <v>7</v>
          </cell>
          <cell r="Y263">
            <v>4</v>
          </cell>
          <cell r="Z263">
            <v>4</v>
          </cell>
          <cell r="AA263">
            <v>2</v>
          </cell>
          <cell r="AB263">
            <v>4</v>
          </cell>
          <cell r="AC263">
            <v>500</v>
          </cell>
          <cell r="AD263">
            <v>1000</v>
          </cell>
          <cell r="AE263">
            <v>123</v>
          </cell>
          <cell r="AF263">
            <v>141</v>
          </cell>
          <cell r="AG263">
            <v>18</v>
          </cell>
          <cell r="AH263">
            <v>0</v>
          </cell>
          <cell r="AI263">
            <v>95</v>
          </cell>
          <cell r="AJ263">
            <v>17</v>
          </cell>
          <cell r="AK263">
            <v>112</v>
          </cell>
          <cell r="AL263">
            <v>12</v>
          </cell>
          <cell r="AM263">
            <v>36</v>
          </cell>
          <cell r="AN263">
            <v>123</v>
          </cell>
          <cell r="AO263">
            <v>320</v>
          </cell>
        </row>
        <row r="264">
          <cell r="B264" t="str">
            <v xml:space="preserve">  กงหรา</v>
          </cell>
          <cell r="C264">
            <v>1093</v>
          </cell>
          <cell r="D264">
            <v>1178</v>
          </cell>
          <cell r="E264">
            <v>926</v>
          </cell>
          <cell r="F264">
            <v>935</v>
          </cell>
          <cell r="G264">
            <v>337</v>
          </cell>
          <cell r="H264">
            <v>0</v>
          </cell>
          <cell r="I264">
            <v>364</v>
          </cell>
          <cell r="J264">
            <v>0</v>
          </cell>
          <cell r="K264">
            <v>504</v>
          </cell>
          <cell r="L264">
            <v>880</v>
          </cell>
          <cell r="M264">
            <v>655</v>
          </cell>
          <cell r="N264">
            <v>655</v>
          </cell>
          <cell r="O264">
            <v>655</v>
          </cell>
          <cell r="P264">
            <v>2503</v>
          </cell>
          <cell r="Q264">
            <v>2603</v>
          </cell>
          <cell r="R264">
            <v>0</v>
          </cell>
          <cell r="S264">
            <v>5314</v>
          </cell>
          <cell r="T264">
            <v>53.13</v>
          </cell>
          <cell r="U264">
            <v>233</v>
          </cell>
          <cell r="V264">
            <v>433</v>
          </cell>
          <cell r="W264">
            <v>133</v>
          </cell>
          <cell r="X264">
            <v>33</v>
          </cell>
          <cell r="Y264">
            <v>207</v>
          </cell>
          <cell r="Z264">
            <v>207</v>
          </cell>
          <cell r="AA264">
            <v>167</v>
          </cell>
          <cell r="AB264">
            <v>213</v>
          </cell>
          <cell r="AC264">
            <v>807</v>
          </cell>
          <cell r="AD264">
            <v>1029</v>
          </cell>
          <cell r="AE264">
            <v>900</v>
          </cell>
          <cell r="AF264">
            <v>912</v>
          </cell>
          <cell r="AG264">
            <v>45</v>
          </cell>
          <cell r="AH264">
            <v>33</v>
          </cell>
          <cell r="AI264">
            <v>749</v>
          </cell>
          <cell r="AJ264">
            <v>76</v>
          </cell>
          <cell r="AK264">
            <v>792</v>
          </cell>
          <cell r="AL264">
            <v>298</v>
          </cell>
          <cell r="AM264">
            <v>402</v>
          </cell>
          <cell r="AN264">
            <v>398</v>
          </cell>
          <cell r="AO264">
            <v>507</v>
          </cell>
        </row>
        <row r="265">
          <cell r="B265" t="str">
            <v xml:space="preserve">  ตะโหมด</v>
          </cell>
          <cell r="K265">
            <v>655</v>
          </cell>
          <cell r="L265">
            <v>682</v>
          </cell>
          <cell r="M265">
            <v>2171</v>
          </cell>
          <cell r="N265">
            <v>2171</v>
          </cell>
          <cell r="O265">
            <v>2171</v>
          </cell>
          <cell r="P265">
            <v>173</v>
          </cell>
          <cell r="Q265">
            <v>173</v>
          </cell>
          <cell r="R265">
            <v>18.989864000000011</v>
          </cell>
          <cell r="S265">
            <v>327</v>
          </cell>
          <cell r="T265">
            <v>45.42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154</v>
          </cell>
          <cell r="Z265">
            <v>154</v>
          </cell>
          <cell r="AA265">
            <v>335</v>
          </cell>
          <cell r="AB265">
            <v>462</v>
          </cell>
          <cell r="AC265">
            <v>2175</v>
          </cell>
          <cell r="AD265">
            <v>3000</v>
          </cell>
          <cell r="AE265">
            <v>842</v>
          </cell>
          <cell r="AF265">
            <v>842</v>
          </cell>
          <cell r="AG265">
            <v>0</v>
          </cell>
          <cell r="AH265">
            <v>0</v>
          </cell>
          <cell r="AI265">
            <v>326</v>
          </cell>
          <cell r="AJ265">
            <v>0</v>
          </cell>
          <cell r="AK265">
            <v>326</v>
          </cell>
          <cell r="AL265">
            <v>120</v>
          </cell>
          <cell r="AM265">
            <v>117</v>
          </cell>
          <cell r="AN265">
            <v>367</v>
          </cell>
          <cell r="AO265">
            <v>360</v>
          </cell>
        </row>
        <row r="266">
          <cell r="B266" t="str">
            <v xml:space="preserve">  ศรีบรรพต</v>
          </cell>
          <cell r="D266">
            <v>677</v>
          </cell>
          <cell r="F266">
            <v>405</v>
          </cell>
          <cell r="H266">
            <v>46</v>
          </cell>
          <cell r="J266">
            <v>114</v>
          </cell>
          <cell r="K266">
            <v>557</v>
          </cell>
          <cell r="L266">
            <v>656</v>
          </cell>
          <cell r="M266">
            <v>1110</v>
          </cell>
          <cell r="N266">
            <v>1110</v>
          </cell>
          <cell r="O266">
            <v>1110</v>
          </cell>
          <cell r="P266">
            <v>1481</v>
          </cell>
          <cell r="Q266">
            <v>1528</v>
          </cell>
          <cell r="R266">
            <v>0</v>
          </cell>
          <cell r="S266">
            <v>3512</v>
          </cell>
          <cell r="T266">
            <v>66.239999999999995</v>
          </cell>
          <cell r="U266">
            <v>47</v>
          </cell>
          <cell r="V266">
            <v>0</v>
          </cell>
          <cell r="W266">
            <v>0</v>
          </cell>
          <cell r="X266">
            <v>0</v>
          </cell>
          <cell r="Y266">
            <v>156</v>
          </cell>
          <cell r="Z266">
            <v>156</v>
          </cell>
          <cell r="AA266">
            <v>239</v>
          </cell>
          <cell r="AB266">
            <v>369</v>
          </cell>
          <cell r="AC266">
            <v>1532</v>
          </cell>
          <cell r="AD266">
            <v>2365</v>
          </cell>
          <cell r="AE266">
            <v>569</v>
          </cell>
          <cell r="AF266">
            <v>677</v>
          </cell>
          <cell r="AG266">
            <v>108</v>
          </cell>
          <cell r="AH266">
            <v>0</v>
          </cell>
          <cell r="AI266">
            <v>361</v>
          </cell>
          <cell r="AJ266">
            <v>40</v>
          </cell>
          <cell r="AK266">
            <v>401</v>
          </cell>
          <cell r="AL266">
            <v>110</v>
          </cell>
          <cell r="AM266">
            <v>201</v>
          </cell>
          <cell r="AN266">
            <v>305</v>
          </cell>
          <cell r="AO266">
            <v>500</v>
          </cell>
        </row>
        <row r="267">
          <cell r="B267" t="str">
            <v xml:space="preserve">  ป่าบอน</v>
          </cell>
          <cell r="K267">
            <v>260</v>
          </cell>
          <cell r="L267">
            <v>162</v>
          </cell>
          <cell r="M267">
            <v>252</v>
          </cell>
          <cell r="N267">
            <v>252</v>
          </cell>
          <cell r="O267">
            <v>252</v>
          </cell>
          <cell r="P267">
            <v>230</v>
          </cell>
          <cell r="Q267">
            <v>230</v>
          </cell>
          <cell r="R267">
            <v>0</v>
          </cell>
          <cell r="S267">
            <v>478</v>
          </cell>
          <cell r="T267">
            <v>55.07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144</v>
          </cell>
          <cell r="Z267">
            <v>144</v>
          </cell>
          <cell r="AA267">
            <v>212</v>
          </cell>
          <cell r="AB267">
            <v>244</v>
          </cell>
          <cell r="AC267">
            <v>1472</v>
          </cell>
          <cell r="AD267">
            <v>1694</v>
          </cell>
          <cell r="AE267">
            <v>174</v>
          </cell>
          <cell r="AF267">
            <v>174</v>
          </cell>
          <cell r="AG267">
            <v>0</v>
          </cell>
          <cell r="AH267">
            <v>0</v>
          </cell>
          <cell r="AI267">
            <v>137</v>
          </cell>
          <cell r="AJ267">
            <v>0</v>
          </cell>
          <cell r="AK267">
            <v>137</v>
          </cell>
          <cell r="AL267">
            <v>54</v>
          </cell>
          <cell r="AM267">
            <v>74</v>
          </cell>
          <cell r="AN267">
            <v>391</v>
          </cell>
          <cell r="AO267">
            <v>540</v>
          </cell>
        </row>
        <row r="268">
          <cell r="B268" t="str">
            <v xml:space="preserve">  ป่าพะยอม</v>
          </cell>
          <cell r="C268">
            <v>532</v>
          </cell>
          <cell r="D268">
            <v>530</v>
          </cell>
          <cell r="E268">
            <v>450</v>
          </cell>
          <cell r="F268">
            <v>450</v>
          </cell>
          <cell r="G268">
            <v>441</v>
          </cell>
          <cell r="H268">
            <v>377</v>
          </cell>
          <cell r="I268">
            <v>980</v>
          </cell>
          <cell r="J268">
            <v>0</v>
          </cell>
          <cell r="K268">
            <v>415</v>
          </cell>
          <cell r="L268">
            <v>503</v>
          </cell>
          <cell r="M268">
            <v>45</v>
          </cell>
          <cell r="N268">
            <v>45</v>
          </cell>
          <cell r="O268">
            <v>45</v>
          </cell>
          <cell r="P268">
            <v>279</v>
          </cell>
          <cell r="Q268">
            <v>279</v>
          </cell>
          <cell r="R268">
            <v>0</v>
          </cell>
          <cell r="S268">
            <v>578</v>
          </cell>
          <cell r="T268">
            <v>54.76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13</v>
          </cell>
          <cell r="Z268">
            <v>13</v>
          </cell>
          <cell r="AA268">
            <v>18</v>
          </cell>
          <cell r="AB268">
            <v>14</v>
          </cell>
          <cell r="AC268">
            <v>1385</v>
          </cell>
          <cell r="AD268">
            <v>1077</v>
          </cell>
          <cell r="AE268">
            <v>526</v>
          </cell>
          <cell r="AF268">
            <v>526</v>
          </cell>
          <cell r="AG268">
            <v>0</v>
          </cell>
          <cell r="AH268">
            <v>0</v>
          </cell>
          <cell r="AI268">
            <v>221</v>
          </cell>
          <cell r="AJ268">
            <v>77</v>
          </cell>
          <cell r="AK268">
            <v>298</v>
          </cell>
          <cell r="AL268">
            <v>85</v>
          </cell>
          <cell r="AM268">
            <v>197</v>
          </cell>
          <cell r="AN268">
            <v>386</v>
          </cell>
          <cell r="AO268">
            <v>660</v>
          </cell>
        </row>
        <row r="269">
          <cell r="B269" t="str">
            <v xml:space="preserve">  บางแก้ว</v>
          </cell>
          <cell r="C269">
            <v>47</v>
          </cell>
          <cell r="D269">
            <v>52</v>
          </cell>
          <cell r="E269">
            <v>44</v>
          </cell>
          <cell r="F269">
            <v>44</v>
          </cell>
          <cell r="G269">
            <v>2</v>
          </cell>
          <cell r="H269">
            <v>9</v>
          </cell>
          <cell r="I269">
            <v>45</v>
          </cell>
          <cell r="J269">
            <v>205</v>
          </cell>
          <cell r="K269">
            <v>35</v>
          </cell>
          <cell r="L269">
            <v>175</v>
          </cell>
          <cell r="P269">
            <v>49</v>
          </cell>
          <cell r="Q269">
            <v>49</v>
          </cell>
          <cell r="R269">
            <v>39.914615999999995</v>
          </cell>
          <cell r="S269">
            <v>58</v>
          </cell>
          <cell r="T269">
            <v>9.4600000000000009</v>
          </cell>
          <cell r="U269">
            <v>0</v>
          </cell>
          <cell r="V269">
            <v>90</v>
          </cell>
          <cell r="W269">
            <v>0</v>
          </cell>
          <cell r="X269">
            <v>0</v>
          </cell>
          <cell r="Y269">
            <v>9</v>
          </cell>
          <cell r="Z269">
            <v>9</v>
          </cell>
          <cell r="AA269">
            <v>60</v>
          </cell>
          <cell r="AB269">
            <v>44</v>
          </cell>
          <cell r="AC269">
            <v>6667</v>
          </cell>
          <cell r="AD269">
            <v>4889</v>
          </cell>
          <cell r="AE269">
            <v>198</v>
          </cell>
          <cell r="AF269">
            <v>198</v>
          </cell>
          <cell r="AG269">
            <v>0</v>
          </cell>
          <cell r="AH269">
            <v>0</v>
          </cell>
          <cell r="AI269">
            <v>130</v>
          </cell>
          <cell r="AJ269">
            <v>0</v>
          </cell>
          <cell r="AK269">
            <v>130</v>
          </cell>
          <cell r="AL269">
            <v>33</v>
          </cell>
          <cell r="AM269">
            <v>39</v>
          </cell>
          <cell r="AN269">
            <v>255</v>
          </cell>
          <cell r="AO269">
            <v>300</v>
          </cell>
        </row>
        <row r="270">
          <cell r="B270" t="str">
            <v xml:space="preserve">  ศรีนครินทร์ </v>
          </cell>
          <cell r="C270">
            <v>712</v>
          </cell>
          <cell r="E270">
            <v>683</v>
          </cell>
          <cell r="G270">
            <v>0</v>
          </cell>
          <cell r="I270">
            <v>0</v>
          </cell>
          <cell r="K270">
            <v>620</v>
          </cell>
          <cell r="L270">
            <v>786</v>
          </cell>
          <cell r="M270">
            <v>1904</v>
          </cell>
          <cell r="N270">
            <v>1904</v>
          </cell>
          <cell r="O270">
            <v>1904</v>
          </cell>
          <cell r="P270">
            <v>581</v>
          </cell>
          <cell r="Q270">
            <v>581</v>
          </cell>
          <cell r="R270">
            <v>10.025736000000052</v>
          </cell>
          <cell r="S270">
            <v>1152</v>
          </cell>
          <cell r="T270">
            <v>50.14</v>
          </cell>
          <cell r="U270">
            <v>0</v>
          </cell>
          <cell r="V270">
            <v>0</v>
          </cell>
          <cell r="W270">
            <v>0</v>
          </cell>
          <cell r="X270">
            <v>8</v>
          </cell>
          <cell r="Y270">
            <v>81</v>
          </cell>
          <cell r="Z270">
            <v>81</v>
          </cell>
          <cell r="AA270">
            <v>68</v>
          </cell>
          <cell r="AB270">
            <v>56</v>
          </cell>
          <cell r="AC270">
            <v>840</v>
          </cell>
          <cell r="AD270">
            <v>691</v>
          </cell>
          <cell r="AE270">
            <v>821</v>
          </cell>
          <cell r="AF270">
            <v>821</v>
          </cell>
          <cell r="AG270">
            <v>0</v>
          </cell>
          <cell r="AH270">
            <v>0</v>
          </cell>
          <cell r="AI270">
            <v>635</v>
          </cell>
          <cell r="AJ270">
            <v>60</v>
          </cell>
          <cell r="AK270">
            <v>695</v>
          </cell>
          <cell r="AL270">
            <v>172</v>
          </cell>
          <cell r="AM270">
            <v>236</v>
          </cell>
          <cell r="AN270">
            <v>271</v>
          </cell>
          <cell r="AO270">
            <v>340</v>
          </cell>
        </row>
        <row r="271">
          <cell r="B271" t="str">
            <v>สงขลา</v>
          </cell>
          <cell r="C271">
            <v>10438</v>
          </cell>
          <cell r="D271">
            <v>6470</v>
          </cell>
          <cell r="E271">
            <v>9179</v>
          </cell>
          <cell r="F271">
            <v>5599</v>
          </cell>
          <cell r="G271">
            <v>6112</v>
          </cell>
          <cell r="H271">
            <v>1327</v>
          </cell>
          <cell r="I271">
            <v>666</v>
          </cell>
          <cell r="J271">
            <v>237</v>
          </cell>
          <cell r="K271">
            <v>9147</v>
          </cell>
          <cell r="L271">
            <v>9414</v>
          </cell>
          <cell r="M271">
            <v>6054</v>
          </cell>
          <cell r="N271">
            <v>6054</v>
          </cell>
          <cell r="O271">
            <v>6054</v>
          </cell>
          <cell r="P271">
            <v>6157</v>
          </cell>
          <cell r="Q271">
            <v>6753</v>
          </cell>
          <cell r="R271">
            <v>2792.8247039999997</v>
          </cell>
          <cell r="S271">
            <v>10713</v>
          </cell>
          <cell r="T271">
            <v>29.92</v>
          </cell>
          <cell r="U271">
            <v>647</v>
          </cell>
          <cell r="V271">
            <v>840</v>
          </cell>
          <cell r="W271">
            <v>51</v>
          </cell>
          <cell r="X271">
            <v>0</v>
          </cell>
          <cell r="Y271">
            <v>2532</v>
          </cell>
          <cell r="Z271">
            <v>2573</v>
          </cell>
          <cell r="AA271">
            <v>2753</v>
          </cell>
          <cell r="AB271">
            <v>3710</v>
          </cell>
          <cell r="AC271">
            <v>1087</v>
          </cell>
          <cell r="AD271">
            <v>1442</v>
          </cell>
          <cell r="AE271">
            <v>14860.316770186335</v>
          </cell>
          <cell r="AF271">
            <v>15456.316770186335</v>
          </cell>
          <cell r="AG271">
            <v>616</v>
          </cell>
          <cell r="AH271">
            <v>20</v>
          </cell>
          <cell r="AI271">
            <v>14325.683229813665</v>
          </cell>
          <cell r="AJ271">
            <v>76.316770186335361</v>
          </cell>
          <cell r="AK271">
            <v>14382</v>
          </cell>
          <cell r="AL271">
            <v>10586</v>
          </cell>
          <cell r="AM271">
            <v>12209</v>
          </cell>
          <cell r="AN271">
            <v>739</v>
          </cell>
          <cell r="AO271">
            <v>849</v>
          </cell>
        </row>
        <row r="272">
          <cell r="B272" t="str">
            <v xml:space="preserve">  เมือง</v>
          </cell>
          <cell r="C272">
            <v>361</v>
          </cell>
          <cell r="E272">
            <v>168</v>
          </cell>
          <cell r="G272">
            <v>57</v>
          </cell>
          <cell r="I272">
            <v>339</v>
          </cell>
          <cell r="K272">
            <v>174</v>
          </cell>
          <cell r="L272">
            <v>174</v>
          </cell>
          <cell r="P272">
            <v>62</v>
          </cell>
          <cell r="Q272">
            <v>65</v>
          </cell>
          <cell r="R272">
            <v>0</v>
          </cell>
          <cell r="S272">
            <v>154</v>
          </cell>
          <cell r="T272">
            <v>69.7</v>
          </cell>
          <cell r="U272">
            <v>3</v>
          </cell>
          <cell r="V272">
            <v>0</v>
          </cell>
          <cell r="W272">
            <v>0</v>
          </cell>
          <cell r="X272">
            <v>0</v>
          </cell>
          <cell r="Y272">
            <v>50</v>
          </cell>
          <cell r="Z272">
            <v>50</v>
          </cell>
          <cell r="AA272">
            <v>74</v>
          </cell>
          <cell r="AB272">
            <v>119</v>
          </cell>
          <cell r="AC272">
            <v>1480</v>
          </cell>
          <cell r="AD272">
            <v>2380</v>
          </cell>
          <cell r="AE272">
            <v>198</v>
          </cell>
          <cell r="AF272">
            <v>201</v>
          </cell>
          <cell r="AG272">
            <v>3</v>
          </cell>
          <cell r="AH272">
            <v>0</v>
          </cell>
          <cell r="AI272">
            <v>194</v>
          </cell>
          <cell r="AJ272">
            <v>4</v>
          </cell>
          <cell r="AK272">
            <v>198</v>
          </cell>
          <cell r="AL272">
            <v>146</v>
          </cell>
          <cell r="AM272">
            <v>153</v>
          </cell>
          <cell r="AN272">
            <v>750</v>
          </cell>
          <cell r="AO272">
            <v>773</v>
          </cell>
        </row>
        <row r="273">
          <cell r="B273" t="str">
            <v xml:space="preserve">  จะนะ</v>
          </cell>
          <cell r="K273">
            <v>1113</v>
          </cell>
          <cell r="L273">
            <v>1161</v>
          </cell>
          <cell r="M273">
            <v>1003</v>
          </cell>
          <cell r="N273">
            <v>1003</v>
          </cell>
          <cell r="O273">
            <v>1003</v>
          </cell>
          <cell r="P273">
            <v>176</v>
          </cell>
          <cell r="Q273">
            <v>396</v>
          </cell>
          <cell r="R273">
            <v>0</v>
          </cell>
          <cell r="S273">
            <v>797</v>
          </cell>
          <cell r="T273">
            <v>51.62</v>
          </cell>
          <cell r="U273">
            <v>220</v>
          </cell>
          <cell r="V273">
            <v>0</v>
          </cell>
          <cell r="W273">
            <v>0</v>
          </cell>
          <cell r="X273">
            <v>0</v>
          </cell>
          <cell r="Y273">
            <v>136</v>
          </cell>
          <cell r="Z273">
            <v>136</v>
          </cell>
          <cell r="AA273">
            <v>224</v>
          </cell>
          <cell r="AB273">
            <v>186</v>
          </cell>
          <cell r="AC273">
            <v>1647</v>
          </cell>
          <cell r="AD273">
            <v>1368</v>
          </cell>
          <cell r="AE273">
            <v>708</v>
          </cell>
          <cell r="AF273">
            <v>928</v>
          </cell>
          <cell r="AG273">
            <v>220</v>
          </cell>
          <cell r="AH273">
            <v>0</v>
          </cell>
          <cell r="AI273">
            <v>674</v>
          </cell>
          <cell r="AJ273">
            <v>4</v>
          </cell>
          <cell r="AK273">
            <v>678</v>
          </cell>
          <cell r="AL273">
            <v>506</v>
          </cell>
          <cell r="AM273">
            <v>636</v>
          </cell>
          <cell r="AN273">
            <v>750</v>
          </cell>
          <cell r="AO273">
            <v>938</v>
          </cell>
        </row>
        <row r="274">
          <cell r="B274" t="str">
            <v xml:space="preserve">  เทพา</v>
          </cell>
          <cell r="C274">
            <v>434</v>
          </cell>
          <cell r="D274">
            <v>537</v>
          </cell>
          <cell r="E274">
            <v>385</v>
          </cell>
          <cell r="F274">
            <v>394</v>
          </cell>
          <cell r="G274">
            <v>154</v>
          </cell>
          <cell r="H274">
            <v>82</v>
          </cell>
          <cell r="I274">
            <v>400</v>
          </cell>
          <cell r="J274">
            <v>208</v>
          </cell>
          <cell r="K274">
            <v>490</v>
          </cell>
          <cell r="L274">
            <v>490</v>
          </cell>
          <cell r="M274">
            <v>38</v>
          </cell>
          <cell r="N274">
            <v>38</v>
          </cell>
          <cell r="O274">
            <v>38</v>
          </cell>
          <cell r="P274">
            <v>842</v>
          </cell>
          <cell r="Q274">
            <v>868</v>
          </cell>
          <cell r="R274">
            <v>0</v>
          </cell>
          <cell r="S274">
            <v>2263</v>
          </cell>
          <cell r="T274">
            <v>81.98</v>
          </cell>
          <cell r="U274">
            <v>26</v>
          </cell>
          <cell r="V274">
            <v>475</v>
          </cell>
          <cell r="W274">
            <v>0</v>
          </cell>
          <cell r="X274">
            <v>0</v>
          </cell>
          <cell r="Y274">
            <v>323</v>
          </cell>
          <cell r="Z274">
            <v>325</v>
          </cell>
          <cell r="AA274">
            <v>381</v>
          </cell>
          <cell r="AB274">
            <v>617</v>
          </cell>
          <cell r="AC274">
            <v>1180</v>
          </cell>
          <cell r="AD274">
            <v>1898</v>
          </cell>
          <cell r="AE274">
            <v>676</v>
          </cell>
          <cell r="AF274">
            <v>702</v>
          </cell>
          <cell r="AG274">
            <v>26</v>
          </cell>
          <cell r="AH274">
            <v>0</v>
          </cell>
          <cell r="AI274">
            <v>639</v>
          </cell>
          <cell r="AJ274">
            <v>7</v>
          </cell>
          <cell r="AK274">
            <v>646</v>
          </cell>
          <cell r="AL274">
            <v>435</v>
          </cell>
          <cell r="AM274">
            <v>483</v>
          </cell>
          <cell r="AN274">
            <v>680</v>
          </cell>
          <cell r="AO274">
            <v>748</v>
          </cell>
        </row>
        <row r="275">
          <cell r="B275" t="str">
            <v xml:space="preserve">  นาทวี</v>
          </cell>
          <cell r="C275">
            <v>2895</v>
          </cell>
          <cell r="E275">
            <v>2560</v>
          </cell>
          <cell r="G275">
            <v>0</v>
          </cell>
          <cell r="I275">
            <v>0</v>
          </cell>
          <cell r="K275">
            <v>1465</v>
          </cell>
          <cell r="L275">
            <v>1573</v>
          </cell>
          <cell r="M275">
            <v>1555</v>
          </cell>
          <cell r="N275">
            <v>1555</v>
          </cell>
          <cell r="O275">
            <v>1555</v>
          </cell>
          <cell r="P275">
            <v>738</v>
          </cell>
          <cell r="Q275">
            <v>976</v>
          </cell>
          <cell r="R275">
            <v>230.32819200000006</v>
          </cell>
          <cell r="S275">
            <v>1722</v>
          </cell>
          <cell r="T275">
            <v>38.979999999999997</v>
          </cell>
          <cell r="U275">
            <v>238</v>
          </cell>
          <cell r="V275">
            <v>250</v>
          </cell>
          <cell r="W275">
            <v>0</v>
          </cell>
          <cell r="X275">
            <v>0</v>
          </cell>
          <cell r="Y275">
            <v>638</v>
          </cell>
          <cell r="Z275">
            <v>638</v>
          </cell>
          <cell r="AA275">
            <v>297</v>
          </cell>
          <cell r="AB275">
            <v>373</v>
          </cell>
          <cell r="AC275">
            <v>466</v>
          </cell>
          <cell r="AD275">
            <v>585</v>
          </cell>
          <cell r="AE275">
            <v>3539</v>
          </cell>
          <cell r="AF275">
            <v>3777</v>
          </cell>
          <cell r="AG275">
            <v>238</v>
          </cell>
          <cell r="AH275">
            <v>0</v>
          </cell>
          <cell r="AI275">
            <v>3492</v>
          </cell>
          <cell r="AJ275">
            <v>3</v>
          </cell>
          <cell r="AK275">
            <v>3495</v>
          </cell>
          <cell r="AL275">
            <v>3045</v>
          </cell>
          <cell r="AM275">
            <v>2845</v>
          </cell>
          <cell r="AN275">
            <v>872</v>
          </cell>
          <cell r="AO275">
            <v>814</v>
          </cell>
        </row>
        <row r="276">
          <cell r="B276" t="str">
            <v xml:space="preserve">  ระโนด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B277" t="str">
            <v xml:space="preserve">  รัตภูมิ</v>
          </cell>
          <cell r="K277">
            <v>1241</v>
          </cell>
          <cell r="L277">
            <v>1291</v>
          </cell>
          <cell r="M277">
            <v>968</v>
          </cell>
          <cell r="N277">
            <v>968</v>
          </cell>
          <cell r="O277">
            <v>968</v>
          </cell>
          <cell r="P277">
            <v>1823</v>
          </cell>
          <cell r="Q277">
            <v>1823</v>
          </cell>
          <cell r="R277">
            <v>0</v>
          </cell>
          <cell r="S277">
            <v>4740</v>
          </cell>
          <cell r="T277">
            <v>81.650000000000006</v>
          </cell>
          <cell r="U277">
            <v>51</v>
          </cell>
          <cell r="V277">
            <v>0</v>
          </cell>
          <cell r="W277">
            <v>51</v>
          </cell>
          <cell r="X277">
            <v>0</v>
          </cell>
          <cell r="Y277">
            <v>371</v>
          </cell>
          <cell r="Z277">
            <v>371</v>
          </cell>
          <cell r="AA277">
            <v>397</v>
          </cell>
          <cell r="AB277">
            <v>445</v>
          </cell>
          <cell r="AC277">
            <v>1070</v>
          </cell>
          <cell r="AD277">
            <v>1199</v>
          </cell>
          <cell r="AE277">
            <v>2150</v>
          </cell>
          <cell r="AF277">
            <v>2150</v>
          </cell>
          <cell r="AG277">
            <v>20</v>
          </cell>
          <cell r="AH277">
            <v>20</v>
          </cell>
          <cell r="AI277">
            <v>1913</v>
          </cell>
          <cell r="AJ277">
            <v>0</v>
          </cell>
          <cell r="AK277">
            <v>1893</v>
          </cell>
          <cell r="AL277">
            <v>807</v>
          </cell>
          <cell r="AM277">
            <v>1511</v>
          </cell>
          <cell r="AN277">
            <v>422</v>
          </cell>
          <cell r="AO277">
            <v>798</v>
          </cell>
        </row>
        <row r="278">
          <cell r="B278" t="str">
            <v xml:space="preserve">  สะเดา</v>
          </cell>
          <cell r="C278">
            <v>1590</v>
          </cell>
          <cell r="E278">
            <v>1374</v>
          </cell>
          <cell r="G278">
            <v>644</v>
          </cell>
          <cell r="I278">
            <v>469</v>
          </cell>
          <cell r="K278">
            <v>909</v>
          </cell>
          <cell r="L278">
            <v>934</v>
          </cell>
          <cell r="M278">
            <v>923</v>
          </cell>
          <cell r="N278">
            <v>923</v>
          </cell>
          <cell r="O278">
            <v>923</v>
          </cell>
          <cell r="P278">
            <v>465</v>
          </cell>
          <cell r="Q278">
            <v>465</v>
          </cell>
          <cell r="R278">
            <v>164.42027999999999</v>
          </cell>
          <cell r="S278">
            <v>766</v>
          </cell>
          <cell r="T278">
            <v>32.979999999999997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91</v>
          </cell>
          <cell r="Z278">
            <v>332</v>
          </cell>
          <cell r="AA278">
            <v>118</v>
          </cell>
          <cell r="AB278">
            <v>100</v>
          </cell>
          <cell r="AC278">
            <v>1297</v>
          </cell>
          <cell r="AD278">
            <v>301</v>
          </cell>
          <cell r="AE278">
            <v>1483.3167701863354</v>
          </cell>
          <cell r="AF278">
            <v>1483.3167701863354</v>
          </cell>
          <cell r="AG278">
            <v>0</v>
          </cell>
          <cell r="AH278">
            <v>0</v>
          </cell>
          <cell r="AI278">
            <v>1428.6832298136646</v>
          </cell>
          <cell r="AJ278">
            <v>4.3167701863353614</v>
          </cell>
          <cell r="AK278">
            <v>1433</v>
          </cell>
          <cell r="AL278">
            <v>603</v>
          </cell>
          <cell r="AM278">
            <v>1334</v>
          </cell>
          <cell r="AN278">
            <v>422</v>
          </cell>
          <cell r="AO278">
            <v>931</v>
          </cell>
        </row>
        <row r="279">
          <cell r="B279" t="str">
            <v xml:space="preserve">  สะบ้าย้อย</v>
          </cell>
          <cell r="C279">
            <v>3772</v>
          </cell>
          <cell r="D279">
            <v>4634</v>
          </cell>
          <cell r="E279">
            <v>3449</v>
          </cell>
          <cell r="F279">
            <v>4093</v>
          </cell>
          <cell r="G279">
            <v>4138</v>
          </cell>
          <cell r="H279">
            <v>850</v>
          </cell>
          <cell r="I279">
            <v>1200</v>
          </cell>
          <cell r="J279">
            <v>208</v>
          </cell>
          <cell r="K279">
            <v>1569</v>
          </cell>
          <cell r="L279">
            <v>1569</v>
          </cell>
          <cell r="M279">
            <v>1036</v>
          </cell>
          <cell r="N279">
            <v>1036</v>
          </cell>
          <cell r="O279">
            <v>1036</v>
          </cell>
          <cell r="P279">
            <v>1602</v>
          </cell>
          <cell r="Q279">
            <v>1711</v>
          </cell>
          <cell r="R279">
            <v>0</v>
          </cell>
          <cell r="S279">
            <v>3910</v>
          </cell>
          <cell r="T279">
            <v>65.58</v>
          </cell>
          <cell r="U279">
            <v>109</v>
          </cell>
          <cell r="V279">
            <v>0</v>
          </cell>
          <cell r="W279">
            <v>0</v>
          </cell>
          <cell r="X279">
            <v>0</v>
          </cell>
          <cell r="Y279">
            <v>641</v>
          </cell>
          <cell r="Z279">
            <v>439</v>
          </cell>
          <cell r="AA279">
            <v>695</v>
          </cell>
          <cell r="AB279">
            <v>1235</v>
          </cell>
          <cell r="AC279">
            <v>1084</v>
          </cell>
          <cell r="AD279">
            <v>2813</v>
          </cell>
          <cell r="AE279">
            <v>4634</v>
          </cell>
          <cell r="AF279">
            <v>4743</v>
          </cell>
          <cell r="AG279">
            <v>109</v>
          </cell>
          <cell r="AH279">
            <v>0</v>
          </cell>
          <cell r="AI279">
            <v>4556</v>
          </cell>
          <cell r="AJ279">
            <v>47</v>
          </cell>
          <cell r="AK279">
            <v>4603</v>
          </cell>
          <cell r="AL279">
            <v>4164</v>
          </cell>
          <cell r="AM279">
            <v>4249</v>
          </cell>
          <cell r="AN279">
            <v>914</v>
          </cell>
          <cell r="AO279">
            <v>923</v>
          </cell>
        </row>
        <row r="280">
          <cell r="B280" t="str">
            <v xml:space="preserve">  สทิงพระ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O280">
            <v>0</v>
          </cell>
        </row>
        <row r="281">
          <cell r="B281" t="str">
            <v xml:space="preserve">  หาดใหญ่</v>
          </cell>
          <cell r="C281">
            <v>718</v>
          </cell>
          <cell r="E281">
            <v>706</v>
          </cell>
          <cell r="G281">
            <v>789</v>
          </cell>
          <cell r="I281">
            <v>1118</v>
          </cell>
          <cell r="K281">
            <v>900</v>
          </cell>
          <cell r="L281">
            <v>929</v>
          </cell>
          <cell r="M281">
            <v>117</v>
          </cell>
          <cell r="N281">
            <v>117</v>
          </cell>
          <cell r="O281">
            <v>117</v>
          </cell>
          <cell r="P281">
            <v>217</v>
          </cell>
          <cell r="Q281">
            <v>217</v>
          </cell>
          <cell r="R281">
            <v>57.334872000000018</v>
          </cell>
          <cell r="S281">
            <v>377</v>
          </cell>
          <cell r="T281">
            <v>37.54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204</v>
          </cell>
          <cell r="Z281">
            <v>204</v>
          </cell>
          <cell r="AA281">
            <v>491</v>
          </cell>
          <cell r="AB281">
            <v>554</v>
          </cell>
          <cell r="AC281">
            <v>2407</v>
          </cell>
          <cell r="AD281">
            <v>2716</v>
          </cell>
          <cell r="AE281">
            <v>401</v>
          </cell>
          <cell r="AF281">
            <v>401</v>
          </cell>
          <cell r="AG281">
            <v>0</v>
          </cell>
          <cell r="AH281">
            <v>0</v>
          </cell>
          <cell r="AI281">
            <v>397</v>
          </cell>
          <cell r="AJ281">
            <v>4</v>
          </cell>
          <cell r="AK281">
            <v>401</v>
          </cell>
          <cell r="AL281">
            <v>298</v>
          </cell>
          <cell r="AM281">
            <v>337</v>
          </cell>
          <cell r="AN281">
            <v>750</v>
          </cell>
          <cell r="AO281">
            <v>840</v>
          </cell>
        </row>
        <row r="282">
          <cell r="B282" t="str">
            <v xml:space="preserve">  กระแสสินธุ์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</row>
        <row r="283">
          <cell r="B283" t="str">
            <v xml:space="preserve">  นาหม่อม</v>
          </cell>
          <cell r="D283">
            <v>556</v>
          </cell>
          <cell r="F283">
            <v>519</v>
          </cell>
          <cell r="H283">
            <v>169</v>
          </cell>
          <cell r="J283">
            <v>326</v>
          </cell>
          <cell r="K283">
            <v>765</v>
          </cell>
          <cell r="L283">
            <v>765</v>
          </cell>
          <cell r="M283">
            <v>356</v>
          </cell>
          <cell r="N283">
            <v>356</v>
          </cell>
          <cell r="O283">
            <v>356</v>
          </cell>
          <cell r="P283">
            <v>182</v>
          </cell>
          <cell r="Q283">
            <v>182</v>
          </cell>
          <cell r="R283">
            <v>54.757975999999985</v>
          </cell>
          <cell r="S283">
            <v>309</v>
          </cell>
          <cell r="T283">
            <v>35.67</v>
          </cell>
          <cell r="U283">
            <v>0</v>
          </cell>
          <cell r="V283">
            <v>98</v>
          </cell>
          <cell r="W283">
            <v>0</v>
          </cell>
          <cell r="X283">
            <v>0</v>
          </cell>
          <cell r="Y283">
            <v>57</v>
          </cell>
          <cell r="Z283">
            <v>57</v>
          </cell>
          <cell r="AA283">
            <v>60</v>
          </cell>
          <cell r="AB283">
            <v>67</v>
          </cell>
          <cell r="AC283">
            <v>1053</v>
          </cell>
          <cell r="AD283">
            <v>1175</v>
          </cell>
          <cell r="AE283">
            <v>590</v>
          </cell>
          <cell r="AF283">
            <v>590</v>
          </cell>
          <cell r="AG283">
            <v>0</v>
          </cell>
          <cell r="AH283">
            <v>0</v>
          </cell>
          <cell r="AI283">
            <v>556</v>
          </cell>
          <cell r="AJ283">
            <v>0</v>
          </cell>
          <cell r="AK283">
            <v>556</v>
          </cell>
          <cell r="AL283">
            <v>328</v>
          </cell>
          <cell r="AM283">
            <v>346</v>
          </cell>
          <cell r="AN283">
            <v>590</v>
          </cell>
          <cell r="AO283">
            <v>623</v>
          </cell>
        </row>
        <row r="284">
          <cell r="B284" t="str">
            <v xml:space="preserve">  ควนเนียง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</row>
        <row r="285">
          <cell r="B285" t="str">
            <v xml:space="preserve">  บางกล่ำ</v>
          </cell>
          <cell r="C285">
            <v>424</v>
          </cell>
          <cell r="D285">
            <v>426</v>
          </cell>
          <cell r="E285">
            <v>293</v>
          </cell>
          <cell r="F285">
            <v>293</v>
          </cell>
          <cell r="G285">
            <v>120</v>
          </cell>
          <cell r="H285">
            <v>0</v>
          </cell>
          <cell r="I285">
            <v>410</v>
          </cell>
          <cell r="J285">
            <v>0</v>
          </cell>
          <cell r="K285">
            <v>255</v>
          </cell>
          <cell r="L285">
            <v>255</v>
          </cell>
          <cell r="M285">
            <v>20</v>
          </cell>
          <cell r="N285">
            <v>20</v>
          </cell>
          <cell r="O285">
            <v>20</v>
          </cell>
          <cell r="P285">
            <v>32</v>
          </cell>
          <cell r="Q285">
            <v>32</v>
          </cell>
          <cell r="R285">
            <v>1.806592000000002</v>
          </cell>
          <cell r="S285">
            <v>62</v>
          </cell>
          <cell r="T285">
            <v>48.14</v>
          </cell>
          <cell r="U285">
            <v>0</v>
          </cell>
          <cell r="V285">
            <v>7</v>
          </cell>
          <cell r="W285">
            <v>0</v>
          </cell>
          <cell r="X285">
            <v>0</v>
          </cell>
          <cell r="Y285">
            <v>4</v>
          </cell>
          <cell r="Z285">
            <v>4</v>
          </cell>
          <cell r="AA285">
            <v>3</v>
          </cell>
          <cell r="AB285">
            <v>4</v>
          </cell>
          <cell r="AC285">
            <v>750</v>
          </cell>
          <cell r="AD285">
            <v>1000</v>
          </cell>
          <cell r="AE285">
            <v>254</v>
          </cell>
          <cell r="AF285">
            <v>254</v>
          </cell>
          <cell r="AG285">
            <v>0</v>
          </cell>
          <cell r="AH285">
            <v>0</v>
          </cell>
          <cell r="AI285">
            <v>251</v>
          </cell>
          <cell r="AJ285">
            <v>3</v>
          </cell>
          <cell r="AK285">
            <v>254</v>
          </cell>
          <cell r="AL285">
            <v>175</v>
          </cell>
          <cell r="AM285">
            <v>183</v>
          </cell>
          <cell r="AN285">
            <v>697</v>
          </cell>
          <cell r="AO285">
            <v>720</v>
          </cell>
        </row>
        <row r="286">
          <cell r="B286" t="str">
            <v xml:space="preserve">  สิงหนคร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O286">
            <v>0</v>
          </cell>
        </row>
        <row r="287">
          <cell r="B287" t="str">
            <v xml:space="preserve">  คลองหอยโข่ง</v>
          </cell>
          <cell r="C287">
            <v>244</v>
          </cell>
          <cell r="D287">
            <v>317</v>
          </cell>
          <cell r="E287">
            <v>244</v>
          </cell>
          <cell r="F287">
            <v>300</v>
          </cell>
          <cell r="G287">
            <v>210</v>
          </cell>
          <cell r="H287">
            <v>226</v>
          </cell>
          <cell r="I287">
            <v>861</v>
          </cell>
          <cell r="K287">
            <v>266</v>
          </cell>
          <cell r="L287">
            <v>273</v>
          </cell>
          <cell r="M287">
            <v>38</v>
          </cell>
          <cell r="N287">
            <v>38</v>
          </cell>
          <cell r="O287">
            <v>38</v>
          </cell>
          <cell r="P287">
            <v>18</v>
          </cell>
          <cell r="Q287">
            <v>18</v>
          </cell>
          <cell r="R287">
            <v>4.0926239999999989</v>
          </cell>
          <cell r="S287">
            <v>32</v>
          </cell>
          <cell r="T287">
            <v>39.42</v>
          </cell>
          <cell r="U287">
            <v>0</v>
          </cell>
          <cell r="V287">
            <v>10</v>
          </cell>
          <cell r="W287">
            <v>0</v>
          </cell>
          <cell r="X287">
            <v>0</v>
          </cell>
          <cell r="Y287">
            <v>17</v>
          </cell>
          <cell r="Z287">
            <v>17</v>
          </cell>
          <cell r="AA287">
            <v>13</v>
          </cell>
          <cell r="AB287">
            <v>10</v>
          </cell>
          <cell r="AC287">
            <v>765</v>
          </cell>
          <cell r="AD287">
            <v>588</v>
          </cell>
          <cell r="AE287">
            <v>227</v>
          </cell>
          <cell r="AF287">
            <v>227</v>
          </cell>
          <cell r="AG287">
            <v>0</v>
          </cell>
          <cell r="AH287">
            <v>0</v>
          </cell>
          <cell r="AI287">
            <v>225</v>
          </cell>
          <cell r="AJ287">
            <v>0</v>
          </cell>
          <cell r="AK287">
            <v>225</v>
          </cell>
          <cell r="AL287">
            <v>79</v>
          </cell>
          <cell r="AM287">
            <v>132</v>
          </cell>
          <cell r="AN287">
            <v>350</v>
          </cell>
          <cell r="AO287">
            <v>588</v>
          </cell>
        </row>
        <row r="288">
          <cell r="B288" t="str">
            <v>สตูล</v>
          </cell>
          <cell r="C288">
            <v>2828</v>
          </cell>
          <cell r="D288">
            <v>3808</v>
          </cell>
          <cell r="E288">
            <v>2232</v>
          </cell>
          <cell r="F288">
            <v>2784</v>
          </cell>
          <cell r="G288">
            <v>446</v>
          </cell>
          <cell r="H288">
            <v>424</v>
          </cell>
          <cell r="I288">
            <v>200</v>
          </cell>
          <cell r="J288">
            <v>152</v>
          </cell>
          <cell r="K288">
            <v>2135</v>
          </cell>
          <cell r="L288">
            <v>2223</v>
          </cell>
          <cell r="M288">
            <v>778</v>
          </cell>
          <cell r="N288">
            <v>778</v>
          </cell>
          <cell r="O288">
            <v>778</v>
          </cell>
          <cell r="P288">
            <v>1351</v>
          </cell>
          <cell r="Q288">
            <v>1520</v>
          </cell>
          <cell r="R288">
            <v>680.46144000000004</v>
          </cell>
          <cell r="S288">
            <v>2360</v>
          </cell>
          <cell r="T288">
            <v>28.18</v>
          </cell>
          <cell r="U288">
            <v>206</v>
          </cell>
          <cell r="V288">
            <v>20</v>
          </cell>
          <cell r="W288">
            <v>37</v>
          </cell>
          <cell r="X288">
            <v>0</v>
          </cell>
          <cell r="Y288">
            <v>949</v>
          </cell>
          <cell r="Z288">
            <v>1033</v>
          </cell>
          <cell r="AA288">
            <v>1402</v>
          </cell>
          <cell r="AB288">
            <v>1626</v>
          </cell>
          <cell r="AC288">
            <v>1477</v>
          </cell>
          <cell r="AD288">
            <v>1574</v>
          </cell>
          <cell r="AE288">
            <v>2182</v>
          </cell>
          <cell r="AF288">
            <v>2355</v>
          </cell>
          <cell r="AG288">
            <v>224</v>
          </cell>
          <cell r="AH288">
            <v>51</v>
          </cell>
          <cell r="AI288">
            <v>1124</v>
          </cell>
          <cell r="AJ288">
            <v>176</v>
          </cell>
          <cell r="AK288">
            <v>1249</v>
          </cell>
          <cell r="AL288">
            <v>576</v>
          </cell>
          <cell r="AM288">
            <v>691</v>
          </cell>
          <cell r="AN288">
            <v>512</v>
          </cell>
          <cell r="AO288">
            <v>553</v>
          </cell>
        </row>
        <row r="289">
          <cell r="B289" t="str">
            <v xml:space="preserve">  เมืองสตูล</v>
          </cell>
          <cell r="C289">
            <v>234</v>
          </cell>
          <cell r="D289">
            <v>260</v>
          </cell>
          <cell r="E289">
            <v>120</v>
          </cell>
          <cell r="F289">
            <v>140</v>
          </cell>
          <cell r="G289">
            <v>34</v>
          </cell>
          <cell r="H289">
            <v>72</v>
          </cell>
          <cell r="I289">
            <v>283</v>
          </cell>
          <cell r="J289">
            <v>514</v>
          </cell>
          <cell r="K289">
            <v>167</v>
          </cell>
          <cell r="L289">
            <v>161</v>
          </cell>
          <cell r="M289">
            <v>15</v>
          </cell>
          <cell r="N289">
            <v>15</v>
          </cell>
          <cell r="O289">
            <v>15</v>
          </cell>
          <cell r="P289">
            <v>56</v>
          </cell>
          <cell r="Q289">
            <v>59</v>
          </cell>
          <cell r="R289">
            <v>0</v>
          </cell>
          <cell r="S289">
            <v>151</v>
          </cell>
          <cell r="T289">
            <v>79.69</v>
          </cell>
          <cell r="U289">
            <v>3</v>
          </cell>
          <cell r="V289">
            <v>0</v>
          </cell>
          <cell r="W289">
            <v>0</v>
          </cell>
          <cell r="X289">
            <v>0</v>
          </cell>
          <cell r="Y289">
            <v>12</v>
          </cell>
          <cell r="Z289">
            <v>12</v>
          </cell>
          <cell r="AA289">
            <v>9</v>
          </cell>
          <cell r="AB289">
            <v>6</v>
          </cell>
          <cell r="AC289">
            <v>750</v>
          </cell>
          <cell r="AD289">
            <v>500</v>
          </cell>
          <cell r="AE289">
            <v>202</v>
          </cell>
          <cell r="AF289">
            <v>205</v>
          </cell>
          <cell r="AG289">
            <v>3</v>
          </cell>
          <cell r="AH289">
            <v>0</v>
          </cell>
          <cell r="AI289">
            <v>65</v>
          </cell>
          <cell r="AJ289">
            <v>0</v>
          </cell>
          <cell r="AK289">
            <v>65</v>
          </cell>
          <cell r="AL289">
            <v>36</v>
          </cell>
          <cell r="AM289">
            <v>33</v>
          </cell>
          <cell r="AN289">
            <v>550</v>
          </cell>
          <cell r="AO289">
            <v>508</v>
          </cell>
        </row>
        <row r="290">
          <cell r="B290" t="str">
            <v xml:space="preserve">  ทุ่งหว้า</v>
          </cell>
          <cell r="C290">
            <v>35</v>
          </cell>
          <cell r="D290">
            <v>37</v>
          </cell>
          <cell r="E290">
            <v>15</v>
          </cell>
          <cell r="F290">
            <v>15</v>
          </cell>
          <cell r="G290">
            <v>53</v>
          </cell>
          <cell r="H290">
            <v>4</v>
          </cell>
          <cell r="I290">
            <v>3533</v>
          </cell>
          <cell r="J290">
            <v>267</v>
          </cell>
          <cell r="K290">
            <v>18</v>
          </cell>
          <cell r="L290">
            <v>19</v>
          </cell>
          <cell r="AE290">
            <v>28</v>
          </cell>
          <cell r="AF290">
            <v>32</v>
          </cell>
          <cell r="AG290">
            <v>4</v>
          </cell>
          <cell r="AH290">
            <v>0</v>
          </cell>
          <cell r="AI290">
            <v>15</v>
          </cell>
          <cell r="AJ290">
            <v>10</v>
          </cell>
          <cell r="AK290">
            <v>25</v>
          </cell>
          <cell r="AL290">
            <v>9</v>
          </cell>
          <cell r="AM290">
            <v>15</v>
          </cell>
          <cell r="AN290">
            <v>600</v>
          </cell>
          <cell r="AO290">
            <v>600</v>
          </cell>
        </row>
        <row r="291">
          <cell r="B291" t="str">
            <v xml:space="preserve">  ละงู</v>
          </cell>
          <cell r="C291">
            <v>106</v>
          </cell>
          <cell r="D291">
            <v>255</v>
          </cell>
          <cell r="E291">
            <v>87</v>
          </cell>
          <cell r="F291">
            <v>90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147</v>
          </cell>
          <cell r="L291">
            <v>177</v>
          </cell>
          <cell r="M291">
            <v>131</v>
          </cell>
          <cell r="N291">
            <v>131</v>
          </cell>
          <cell r="O291">
            <v>131</v>
          </cell>
          <cell r="P291">
            <v>26</v>
          </cell>
          <cell r="Q291">
            <v>31</v>
          </cell>
          <cell r="R291">
            <v>26.139199999999999</v>
          </cell>
          <cell r="S291">
            <v>36</v>
          </cell>
          <cell r="T291">
            <v>8</v>
          </cell>
          <cell r="U291">
            <v>5</v>
          </cell>
          <cell r="V291">
            <v>0</v>
          </cell>
          <cell r="W291">
            <v>0</v>
          </cell>
          <cell r="X291">
            <v>0</v>
          </cell>
          <cell r="Y291">
            <v>12</v>
          </cell>
          <cell r="Z291">
            <v>12</v>
          </cell>
          <cell r="AA291">
            <v>25</v>
          </cell>
          <cell r="AB291">
            <v>27</v>
          </cell>
          <cell r="AC291">
            <v>2083</v>
          </cell>
          <cell r="AD291">
            <v>2250</v>
          </cell>
          <cell r="AE291">
            <v>197</v>
          </cell>
          <cell r="AF291">
            <v>202</v>
          </cell>
          <cell r="AG291">
            <v>5</v>
          </cell>
          <cell r="AH291">
            <v>0</v>
          </cell>
          <cell r="AI291">
            <v>76</v>
          </cell>
          <cell r="AJ291">
            <v>0</v>
          </cell>
          <cell r="AK291">
            <v>76</v>
          </cell>
          <cell r="AL291">
            <v>42</v>
          </cell>
          <cell r="AM291">
            <v>43</v>
          </cell>
          <cell r="AN291">
            <v>550</v>
          </cell>
          <cell r="AO291">
            <v>566</v>
          </cell>
        </row>
        <row r="292">
          <cell r="B292" t="str">
            <v xml:space="preserve">  ควนกาหลง</v>
          </cell>
          <cell r="C292">
            <v>1137</v>
          </cell>
          <cell r="D292">
            <v>1197</v>
          </cell>
          <cell r="E292">
            <v>917</v>
          </cell>
          <cell r="F292">
            <v>917</v>
          </cell>
          <cell r="G292">
            <v>24</v>
          </cell>
          <cell r="H292">
            <v>148</v>
          </cell>
          <cell r="I292">
            <v>26</v>
          </cell>
          <cell r="J292">
            <v>161</v>
          </cell>
          <cell r="K292">
            <v>830</v>
          </cell>
          <cell r="L292">
            <v>810</v>
          </cell>
          <cell r="M292">
            <v>500</v>
          </cell>
          <cell r="N292">
            <v>500</v>
          </cell>
          <cell r="O292">
            <v>500</v>
          </cell>
          <cell r="P292">
            <v>655</v>
          </cell>
          <cell r="Q292">
            <v>817</v>
          </cell>
          <cell r="R292">
            <v>84.235968000000071</v>
          </cell>
          <cell r="S292">
            <v>1550</v>
          </cell>
          <cell r="T292">
            <v>45.76</v>
          </cell>
          <cell r="U292">
            <v>198</v>
          </cell>
          <cell r="V292">
            <v>0</v>
          </cell>
          <cell r="W292">
            <v>36</v>
          </cell>
          <cell r="X292">
            <v>0</v>
          </cell>
          <cell r="Y292">
            <v>495</v>
          </cell>
          <cell r="Z292">
            <v>580</v>
          </cell>
          <cell r="AA292">
            <v>561</v>
          </cell>
          <cell r="AB292">
            <v>695</v>
          </cell>
          <cell r="AC292">
            <v>1133</v>
          </cell>
          <cell r="AD292">
            <v>1198</v>
          </cell>
          <cell r="AE292">
            <v>657</v>
          </cell>
          <cell r="AF292">
            <v>819</v>
          </cell>
          <cell r="AG292">
            <v>198</v>
          </cell>
          <cell r="AH292">
            <v>36</v>
          </cell>
          <cell r="AI292">
            <v>282</v>
          </cell>
          <cell r="AJ292">
            <v>111</v>
          </cell>
          <cell r="AK292">
            <v>357</v>
          </cell>
          <cell r="AL292">
            <v>169</v>
          </cell>
          <cell r="AM292">
            <v>217</v>
          </cell>
          <cell r="AN292">
            <v>598</v>
          </cell>
          <cell r="AO292">
            <v>608</v>
          </cell>
        </row>
        <row r="293">
          <cell r="B293" t="str">
            <v xml:space="preserve">  ควนโดน</v>
          </cell>
          <cell r="C293">
            <v>914</v>
          </cell>
          <cell r="D293">
            <v>1632</v>
          </cell>
          <cell r="E293">
            <v>820</v>
          </cell>
          <cell r="F293">
            <v>1359</v>
          </cell>
          <cell r="G293">
            <v>307</v>
          </cell>
          <cell r="H293">
            <v>194</v>
          </cell>
          <cell r="I293">
            <v>374</v>
          </cell>
          <cell r="J293">
            <v>143</v>
          </cell>
          <cell r="K293">
            <v>827</v>
          </cell>
          <cell r="L293">
            <v>721</v>
          </cell>
          <cell r="M293">
            <v>121</v>
          </cell>
          <cell r="N293">
            <v>121</v>
          </cell>
          <cell r="O293">
            <v>121</v>
          </cell>
          <cell r="P293">
            <v>461</v>
          </cell>
          <cell r="Q293">
            <v>461</v>
          </cell>
          <cell r="R293">
            <v>29.369387999999958</v>
          </cell>
          <cell r="S293">
            <v>893</v>
          </cell>
          <cell r="T293">
            <v>47.77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350</v>
          </cell>
          <cell r="Z293">
            <v>350</v>
          </cell>
          <cell r="AA293">
            <v>773</v>
          </cell>
          <cell r="AB293">
            <v>857</v>
          </cell>
          <cell r="AC293">
            <v>2209</v>
          </cell>
          <cell r="AD293">
            <v>2449</v>
          </cell>
          <cell r="AE293">
            <v>728</v>
          </cell>
          <cell r="AF293">
            <v>728</v>
          </cell>
          <cell r="AG293">
            <v>14</v>
          </cell>
          <cell r="AH293">
            <v>14</v>
          </cell>
          <cell r="AI293">
            <v>539</v>
          </cell>
          <cell r="AJ293">
            <v>14</v>
          </cell>
          <cell r="AK293">
            <v>539</v>
          </cell>
          <cell r="AL293">
            <v>243</v>
          </cell>
          <cell r="AM293">
            <v>277</v>
          </cell>
          <cell r="AN293">
            <v>450</v>
          </cell>
          <cell r="AO293">
            <v>514</v>
          </cell>
        </row>
        <row r="294">
          <cell r="B294" t="str">
            <v xml:space="preserve">  ท่าแพ</v>
          </cell>
          <cell r="C294">
            <v>159</v>
          </cell>
          <cell r="D294">
            <v>131</v>
          </cell>
          <cell r="E294">
            <v>95</v>
          </cell>
          <cell r="F294">
            <v>85</v>
          </cell>
          <cell r="G294">
            <v>0</v>
          </cell>
          <cell r="H294">
            <v>2</v>
          </cell>
          <cell r="I294">
            <v>0</v>
          </cell>
          <cell r="J294">
            <v>24</v>
          </cell>
          <cell r="K294">
            <v>116</v>
          </cell>
          <cell r="L294">
            <v>207</v>
          </cell>
          <cell r="M294">
            <v>11</v>
          </cell>
          <cell r="N294">
            <v>11</v>
          </cell>
          <cell r="O294">
            <v>11</v>
          </cell>
          <cell r="P294">
            <v>78</v>
          </cell>
          <cell r="Q294">
            <v>78</v>
          </cell>
          <cell r="R294">
            <v>0</v>
          </cell>
          <cell r="S294">
            <v>197</v>
          </cell>
          <cell r="T294">
            <v>77.540000000000006</v>
          </cell>
          <cell r="U294">
            <v>0</v>
          </cell>
          <cell r="V294">
            <v>10</v>
          </cell>
          <cell r="W294">
            <v>0</v>
          </cell>
          <cell r="X294">
            <v>0</v>
          </cell>
          <cell r="Y294">
            <v>8</v>
          </cell>
          <cell r="Z294">
            <v>8</v>
          </cell>
          <cell r="AA294">
            <v>14</v>
          </cell>
          <cell r="AB294">
            <v>16</v>
          </cell>
          <cell r="AC294">
            <v>1750</v>
          </cell>
          <cell r="AD294">
            <v>2000</v>
          </cell>
          <cell r="AE294">
            <v>230</v>
          </cell>
          <cell r="AF294">
            <v>230</v>
          </cell>
          <cell r="AG294">
            <v>0</v>
          </cell>
          <cell r="AH294">
            <v>0</v>
          </cell>
          <cell r="AI294">
            <v>66</v>
          </cell>
          <cell r="AJ294">
            <v>0</v>
          </cell>
          <cell r="AK294">
            <v>66</v>
          </cell>
          <cell r="AL294">
            <v>34</v>
          </cell>
          <cell r="AM294">
            <v>38</v>
          </cell>
          <cell r="AN294">
            <v>520</v>
          </cell>
          <cell r="AO294">
            <v>576</v>
          </cell>
        </row>
        <row r="295">
          <cell r="B295" t="str">
            <v xml:space="preserve">  มะนัง</v>
          </cell>
          <cell r="C295">
            <v>243</v>
          </cell>
          <cell r="D295">
            <v>296</v>
          </cell>
          <cell r="E295">
            <v>178</v>
          </cell>
          <cell r="F295">
            <v>178</v>
          </cell>
          <cell r="G295">
            <v>28</v>
          </cell>
          <cell r="H295">
            <v>4</v>
          </cell>
          <cell r="I295">
            <v>157</v>
          </cell>
          <cell r="J295">
            <v>22</v>
          </cell>
          <cell r="K295">
            <v>30</v>
          </cell>
          <cell r="L295">
            <v>128</v>
          </cell>
          <cell r="P295">
            <v>75</v>
          </cell>
          <cell r="Q295">
            <v>74</v>
          </cell>
          <cell r="R295">
            <v>0</v>
          </cell>
          <cell r="S295">
            <v>181</v>
          </cell>
          <cell r="T295">
            <v>74</v>
          </cell>
          <cell r="U295">
            <v>0</v>
          </cell>
          <cell r="V295">
            <v>10</v>
          </cell>
          <cell r="W295">
            <v>1</v>
          </cell>
          <cell r="X295">
            <v>0</v>
          </cell>
          <cell r="Y295">
            <v>72</v>
          </cell>
          <cell r="Z295">
            <v>71</v>
          </cell>
          <cell r="AA295">
            <v>20</v>
          </cell>
          <cell r="AB295">
            <v>25</v>
          </cell>
          <cell r="AC295">
            <v>278</v>
          </cell>
          <cell r="AD295">
            <v>352</v>
          </cell>
          <cell r="AE295">
            <v>140</v>
          </cell>
          <cell r="AF295">
            <v>139</v>
          </cell>
          <cell r="AG295">
            <v>0</v>
          </cell>
          <cell r="AH295">
            <v>1</v>
          </cell>
          <cell r="AI295">
            <v>81</v>
          </cell>
          <cell r="AJ295">
            <v>41</v>
          </cell>
          <cell r="AK295">
            <v>121</v>
          </cell>
          <cell r="AL295">
            <v>43</v>
          </cell>
          <cell r="AM295">
            <v>68</v>
          </cell>
          <cell r="AN295">
            <v>530</v>
          </cell>
          <cell r="AO295">
            <v>562</v>
          </cell>
        </row>
        <row r="296">
          <cell r="B296" t="str">
            <v>ปัตตานี</v>
          </cell>
          <cell r="C296">
            <v>446</v>
          </cell>
          <cell r="E296">
            <v>426</v>
          </cell>
          <cell r="G296">
            <v>121</v>
          </cell>
          <cell r="I296">
            <v>284</v>
          </cell>
          <cell r="K296">
            <v>8021</v>
          </cell>
          <cell r="L296">
            <v>8021</v>
          </cell>
          <cell r="M296">
            <v>8951</v>
          </cell>
          <cell r="N296">
            <v>8951</v>
          </cell>
          <cell r="O296">
            <v>8951</v>
          </cell>
          <cell r="P296">
            <v>11605</v>
          </cell>
          <cell r="Q296">
            <v>11913</v>
          </cell>
          <cell r="R296">
            <v>4494.8702039999998</v>
          </cell>
          <cell r="S296">
            <v>19331</v>
          </cell>
          <cell r="T296">
            <v>31.77</v>
          </cell>
          <cell r="U296">
            <v>308</v>
          </cell>
          <cell r="V296">
            <v>13</v>
          </cell>
          <cell r="W296">
            <v>1</v>
          </cell>
          <cell r="X296">
            <v>0</v>
          </cell>
          <cell r="Y296">
            <v>11278</v>
          </cell>
          <cell r="Z296">
            <v>11277</v>
          </cell>
          <cell r="AA296">
            <v>11066</v>
          </cell>
          <cell r="AB296">
            <v>11132</v>
          </cell>
          <cell r="AC296">
            <v>981</v>
          </cell>
          <cell r="AD296">
            <v>987</v>
          </cell>
          <cell r="AE296">
            <v>9652</v>
          </cell>
          <cell r="AF296">
            <v>9998</v>
          </cell>
          <cell r="AG296">
            <v>355</v>
          </cell>
          <cell r="AH296">
            <v>9</v>
          </cell>
          <cell r="AI296">
            <v>7035</v>
          </cell>
          <cell r="AJ296">
            <v>101</v>
          </cell>
          <cell r="AK296">
            <v>7127</v>
          </cell>
          <cell r="AL296">
            <v>3807</v>
          </cell>
          <cell r="AM296">
            <v>4642</v>
          </cell>
          <cell r="AN296">
            <v>541</v>
          </cell>
          <cell r="AO296">
            <v>651</v>
          </cell>
        </row>
        <row r="297">
          <cell r="B297" t="str">
            <v xml:space="preserve">  เมืองปัตตานี</v>
          </cell>
          <cell r="AE297">
            <v>87</v>
          </cell>
          <cell r="AF297">
            <v>87</v>
          </cell>
          <cell r="AG297">
            <v>0</v>
          </cell>
          <cell r="AH297">
            <v>0</v>
          </cell>
          <cell r="AI297">
            <v>87</v>
          </cell>
          <cell r="AJ297">
            <v>0</v>
          </cell>
          <cell r="AK297">
            <v>87</v>
          </cell>
          <cell r="AL297">
            <v>31</v>
          </cell>
          <cell r="AM297">
            <v>31</v>
          </cell>
          <cell r="AN297">
            <v>360</v>
          </cell>
          <cell r="AO297">
            <v>356</v>
          </cell>
        </row>
        <row r="298">
          <cell r="B298" t="str">
            <v xml:space="preserve">  โคกโพธิ์</v>
          </cell>
          <cell r="C298">
            <v>219</v>
          </cell>
          <cell r="E298">
            <v>217</v>
          </cell>
          <cell r="G298">
            <v>0</v>
          </cell>
          <cell r="I298">
            <v>0</v>
          </cell>
          <cell r="K298">
            <v>1230</v>
          </cell>
          <cell r="L298">
            <v>1230</v>
          </cell>
          <cell r="M298">
            <v>4213</v>
          </cell>
          <cell r="N298">
            <v>4213</v>
          </cell>
          <cell r="O298">
            <v>4213</v>
          </cell>
          <cell r="P298">
            <v>4608</v>
          </cell>
          <cell r="Q298">
            <v>4608</v>
          </cell>
          <cell r="R298">
            <v>0</v>
          </cell>
          <cell r="S298">
            <v>9462</v>
          </cell>
          <cell r="T298">
            <v>53.74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4608</v>
          </cell>
          <cell r="Z298">
            <v>4608</v>
          </cell>
          <cell r="AA298">
            <v>3641</v>
          </cell>
          <cell r="AB298">
            <v>4020</v>
          </cell>
          <cell r="AC298">
            <v>790</v>
          </cell>
          <cell r="AD298">
            <v>872</v>
          </cell>
          <cell r="AE298">
            <v>1487</v>
          </cell>
          <cell r="AF298">
            <v>1487</v>
          </cell>
          <cell r="AG298">
            <v>9</v>
          </cell>
          <cell r="AH298">
            <v>9</v>
          </cell>
          <cell r="AI298">
            <v>1246</v>
          </cell>
          <cell r="AJ298">
            <v>80</v>
          </cell>
          <cell r="AK298">
            <v>1317</v>
          </cell>
          <cell r="AL298">
            <v>1149</v>
          </cell>
          <cell r="AM298">
            <v>1330</v>
          </cell>
          <cell r="AN298">
            <v>922</v>
          </cell>
          <cell r="AO298">
            <v>1010</v>
          </cell>
        </row>
        <row r="299">
          <cell r="B299" t="str">
            <v xml:space="preserve">  ปะนาเระ</v>
          </cell>
          <cell r="AE299">
            <v>54</v>
          </cell>
          <cell r="AF299">
            <v>93</v>
          </cell>
          <cell r="AG299">
            <v>39</v>
          </cell>
          <cell r="AH299">
            <v>0</v>
          </cell>
          <cell r="AI299">
            <v>39</v>
          </cell>
          <cell r="AJ299">
            <v>0</v>
          </cell>
          <cell r="AK299">
            <v>39</v>
          </cell>
          <cell r="AL299">
            <v>16</v>
          </cell>
          <cell r="AM299">
            <v>15</v>
          </cell>
          <cell r="AN299">
            <v>410</v>
          </cell>
          <cell r="AO299">
            <v>397</v>
          </cell>
        </row>
        <row r="300">
          <cell r="B300" t="str">
            <v xml:space="preserve">  มายอ</v>
          </cell>
          <cell r="K300">
            <v>351</v>
          </cell>
          <cell r="L300">
            <v>351</v>
          </cell>
          <cell r="P300">
            <v>408</v>
          </cell>
          <cell r="Q300">
            <v>408</v>
          </cell>
          <cell r="R300">
            <v>0</v>
          </cell>
          <cell r="S300">
            <v>936</v>
          </cell>
          <cell r="T300">
            <v>66.03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171</v>
          </cell>
          <cell r="Z300">
            <v>171</v>
          </cell>
          <cell r="AA300">
            <v>150</v>
          </cell>
          <cell r="AB300">
            <v>106</v>
          </cell>
          <cell r="AC300">
            <v>877</v>
          </cell>
          <cell r="AD300">
            <v>620</v>
          </cell>
          <cell r="AE300">
            <v>610</v>
          </cell>
          <cell r="AF300">
            <v>610</v>
          </cell>
          <cell r="AG300">
            <v>0</v>
          </cell>
          <cell r="AH300">
            <v>0</v>
          </cell>
          <cell r="AI300">
            <v>556</v>
          </cell>
          <cell r="AJ300">
            <v>0</v>
          </cell>
          <cell r="AK300">
            <v>556</v>
          </cell>
          <cell r="AL300">
            <v>250</v>
          </cell>
          <cell r="AM300">
            <v>250</v>
          </cell>
          <cell r="AN300">
            <v>450</v>
          </cell>
          <cell r="AO300">
            <v>450</v>
          </cell>
        </row>
        <row r="301">
          <cell r="B301" t="str">
            <v xml:space="preserve">  ยะรัง</v>
          </cell>
          <cell r="K301">
            <v>4348</v>
          </cell>
          <cell r="L301">
            <v>4348</v>
          </cell>
          <cell r="M301">
            <v>1288</v>
          </cell>
          <cell r="N301">
            <v>1288</v>
          </cell>
          <cell r="O301">
            <v>1288</v>
          </cell>
          <cell r="P301">
            <v>3754</v>
          </cell>
          <cell r="Q301">
            <v>3754</v>
          </cell>
          <cell r="R301">
            <v>0</v>
          </cell>
          <cell r="S301">
            <v>8370</v>
          </cell>
          <cell r="T301">
            <v>62.73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3754</v>
          </cell>
          <cell r="Z301">
            <v>3754</v>
          </cell>
          <cell r="AA301">
            <v>4260</v>
          </cell>
          <cell r="AB301">
            <v>3529</v>
          </cell>
          <cell r="AC301">
            <v>1135</v>
          </cell>
          <cell r="AD301">
            <v>940</v>
          </cell>
          <cell r="AE301">
            <v>4780</v>
          </cell>
          <cell r="AF301">
            <v>4780</v>
          </cell>
          <cell r="AG301">
            <v>0</v>
          </cell>
          <cell r="AH301">
            <v>0</v>
          </cell>
          <cell r="AI301">
            <v>2750</v>
          </cell>
          <cell r="AJ301">
            <v>4</v>
          </cell>
          <cell r="AK301">
            <v>2754</v>
          </cell>
          <cell r="AL301">
            <v>1430</v>
          </cell>
          <cell r="AM301">
            <v>1983</v>
          </cell>
          <cell r="AN301">
            <v>520</v>
          </cell>
          <cell r="AO301">
            <v>720</v>
          </cell>
        </row>
        <row r="302">
          <cell r="B302" t="str">
            <v xml:space="preserve">  ยะหริ่ง</v>
          </cell>
          <cell r="AE302">
            <v>10</v>
          </cell>
          <cell r="AF302">
            <v>10</v>
          </cell>
          <cell r="AG302">
            <v>0</v>
          </cell>
          <cell r="AH302">
            <v>0</v>
          </cell>
          <cell r="AI302">
            <v>9</v>
          </cell>
          <cell r="AJ302">
            <v>0</v>
          </cell>
          <cell r="AK302">
            <v>9</v>
          </cell>
          <cell r="AL302">
            <v>3</v>
          </cell>
          <cell r="AM302">
            <v>4</v>
          </cell>
          <cell r="AN302">
            <v>360</v>
          </cell>
          <cell r="AO302">
            <v>444</v>
          </cell>
        </row>
        <row r="303">
          <cell r="B303" t="str">
            <v xml:space="preserve">  สายบุรี</v>
          </cell>
          <cell r="K303">
            <v>951</v>
          </cell>
          <cell r="L303">
            <v>951</v>
          </cell>
          <cell r="M303">
            <v>2903</v>
          </cell>
          <cell r="N303">
            <v>2903</v>
          </cell>
          <cell r="O303">
            <v>2903</v>
          </cell>
          <cell r="P303">
            <v>2153</v>
          </cell>
          <cell r="Q303">
            <v>2408</v>
          </cell>
          <cell r="R303">
            <v>0</v>
          </cell>
          <cell r="S303">
            <v>5589</v>
          </cell>
          <cell r="T303">
            <v>67.400000000000006</v>
          </cell>
          <cell r="U303">
            <v>255</v>
          </cell>
          <cell r="V303">
            <v>0</v>
          </cell>
          <cell r="W303">
            <v>0</v>
          </cell>
          <cell r="X303">
            <v>0</v>
          </cell>
          <cell r="Y303">
            <v>2136</v>
          </cell>
          <cell r="Z303">
            <v>2136</v>
          </cell>
          <cell r="AA303">
            <v>2173</v>
          </cell>
          <cell r="AB303">
            <v>2711</v>
          </cell>
          <cell r="AC303">
            <v>1017</v>
          </cell>
          <cell r="AD303">
            <v>1269</v>
          </cell>
          <cell r="AE303">
            <v>693</v>
          </cell>
          <cell r="AF303">
            <v>948</v>
          </cell>
          <cell r="AG303">
            <v>255</v>
          </cell>
          <cell r="AH303">
            <v>0</v>
          </cell>
          <cell r="AI303">
            <v>560</v>
          </cell>
          <cell r="AJ303">
            <v>0</v>
          </cell>
          <cell r="AK303">
            <v>560</v>
          </cell>
          <cell r="AL303">
            <v>235</v>
          </cell>
          <cell r="AM303">
            <v>319</v>
          </cell>
          <cell r="AN303">
            <v>420</v>
          </cell>
          <cell r="AO303">
            <v>570</v>
          </cell>
        </row>
        <row r="304">
          <cell r="B304" t="str">
            <v xml:space="preserve">  หนองจิก</v>
          </cell>
          <cell r="K304">
            <v>15</v>
          </cell>
          <cell r="L304">
            <v>15</v>
          </cell>
          <cell r="M304">
            <v>6</v>
          </cell>
          <cell r="N304">
            <v>6</v>
          </cell>
          <cell r="O304">
            <v>6</v>
          </cell>
          <cell r="AE304">
            <v>270</v>
          </cell>
          <cell r="AF304">
            <v>270</v>
          </cell>
          <cell r="AG304">
            <v>0</v>
          </cell>
          <cell r="AH304">
            <v>0</v>
          </cell>
          <cell r="AI304">
            <v>230</v>
          </cell>
          <cell r="AJ304">
            <v>0</v>
          </cell>
          <cell r="AK304">
            <v>230</v>
          </cell>
          <cell r="AL304">
            <v>110</v>
          </cell>
          <cell r="AM304">
            <v>104</v>
          </cell>
          <cell r="AN304">
            <v>478</v>
          </cell>
          <cell r="AO304">
            <v>452</v>
          </cell>
        </row>
        <row r="305">
          <cell r="B305" t="str">
            <v xml:space="preserve">  ไม้แก่น</v>
          </cell>
          <cell r="K305">
            <v>13</v>
          </cell>
          <cell r="L305">
            <v>13</v>
          </cell>
          <cell r="M305">
            <v>3</v>
          </cell>
          <cell r="N305">
            <v>3</v>
          </cell>
          <cell r="O305">
            <v>3</v>
          </cell>
          <cell r="P305">
            <v>12</v>
          </cell>
          <cell r="Q305">
            <v>12</v>
          </cell>
          <cell r="R305">
            <v>11.052144</v>
          </cell>
          <cell r="S305">
            <v>13</v>
          </cell>
          <cell r="T305">
            <v>4.03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12</v>
          </cell>
          <cell r="Z305">
            <v>12</v>
          </cell>
          <cell r="AA305">
            <v>17</v>
          </cell>
          <cell r="AB305">
            <v>13</v>
          </cell>
          <cell r="AC305">
            <v>1417</v>
          </cell>
          <cell r="AD305">
            <v>1083</v>
          </cell>
          <cell r="AE305">
            <v>69</v>
          </cell>
          <cell r="AF305">
            <v>69</v>
          </cell>
          <cell r="AG305">
            <v>0</v>
          </cell>
          <cell r="AH305">
            <v>0</v>
          </cell>
          <cell r="AI305">
            <v>69</v>
          </cell>
          <cell r="AJ305">
            <v>0</v>
          </cell>
          <cell r="AK305">
            <v>69</v>
          </cell>
          <cell r="AL305">
            <v>18</v>
          </cell>
          <cell r="AM305">
            <v>21</v>
          </cell>
          <cell r="AN305">
            <v>261</v>
          </cell>
          <cell r="AO305">
            <v>304</v>
          </cell>
        </row>
        <row r="306">
          <cell r="B306" t="str">
            <v xml:space="preserve">  ทุ่งยางแดง</v>
          </cell>
          <cell r="C306">
            <v>39</v>
          </cell>
          <cell r="E306">
            <v>31</v>
          </cell>
          <cell r="G306">
            <v>30</v>
          </cell>
          <cell r="I306">
            <v>968</v>
          </cell>
          <cell r="K306">
            <v>21</v>
          </cell>
          <cell r="L306">
            <v>21</v>
          </cell>
          <cell r="M306">
            <v>26</v>
          </cell>
          <cell r="N306">
            <v>26</v>
          </cell>
          <cell r="O306">
            <v>26</v>
          </cell>
          <cell r="P306">
            <v>52</v>
          </cell>
          <cell r="Q306">
            <v>72</v>
          </cell>
          <cell r="R306">
            <v>47.205216</v>
          </cell>
          <cell r="S306">
            <v>97</v>
          </cell>
          <cell r="T306">
            <v>17.57</v>
          </cell>
          <cell r="U306">
            <v>20</v>
          </cell>
          <cell r="V306">
            <v>9</v>
          </cell>
          <cell r="W306">
            <v>0</v>
          </cell>
          <cell r="X306">
            <v>0</v>
          </cell>
          <cell r="Y306">
            <v>30</v>
          </cell>
          <cell r="Z306">
            <v>30</v>
          </cell>
          <cell r="AA306">
            <v>25</v>
          </cell>
          <cell r="AB306">
            <v>52</v>
          </cell>
          <cell r="AC306">
            <v>833</v>
          </cell>
          <cell r="AD306">
            <v>1733</v>
          </cell>
          <cell r="AE306">
            <v>310</v>
          </cell>
          <cell r="AF306">
            <v>330</v>
          </cell>
          <cell r="AG306">
            <v>20</v>
          </cell>
          <cell r="AH306">
            <v>0</v>
          </cell>
          <cell r="AI306">
            <v>278</v>
          </cell>
          <cell r="AJ306">
            <v>0</v>
          </cell>
          <cell r="AK306">
            <v>278</v>
          </cell>
          <cell r="AL306">
            <v>76</v>
          </cell>
          <cell r="AM306">
            <v>86</v>
          </cell>
          <cell r="AN306">
            <v>273</v>
          </cell>
          <cell r="AO306">
            <v>309</v>
          </cell>
        </row>
        <row r="307">
          <cell r="B307" t="str">
            <v xml:space="preserve">  กะพ้อ</v>
          </cell>
          <cell r="C307">
            <v>166</v>
          </cell>
          <cell r="E307">
            <v>159</v>
          </cell>
          <cell r="G307">
            <v>77</v>
          </cell>
          <cell r="I307">
            <v>484</v>
          </cell>
          <cell r="K307">
            <v>491</v>
          </cell>
          <cell r="L307">
            <v>491</v>
          </cell>
          <cell r="M307">
            <v>190</v>
          </cell>
          <cell r="N307">
            <v>190</v>
          </cell>
          <cell r="O307">
            <v>190</v>
          </cell>
          <cell r="P307">
            <v>579</v>
          </cell>
          <cell r="Q307">
            <v>593</v>
          </cell>
          <cell r="R307">
            <v>283.25238000000002</v>
          </cell>
          <cell r="S307">
            <v>903</v>
          </cell>
          <cell r="T307">
            <v>26.65</v>
          </cell>
          <cell r="U307">
            <v>14</v>
          </cell>
          <cell r="V307">
            <v>0</v>
          </cell>
          <cell r="W307">
            <v>0</v>
          </cell>
          <cell r="X307">
            <v>0</v>
          </cell>
          <cell r="Y307">
            <v>537</v>
          </cell>
          <cell r="Z307">
            <v>537</v>
          </cell>
          <cell r="AA307">
            <v>764</v>
          </cell>
          <cell r="AB307">
            <v>674</v>
          </cell>
          <cell r="AC307">
            <v>1423</v>
          </cell>
          <cell r="AD307">
            <v>1255</v>
          </cell>
          <cell r="AE307">
            <v>772</v>
          </cell>
          <cell r="AF307">
            <v>786</v>
          </cell>
          <cell r="AG307">
            <v>14</v>
          </cell>
          <cell r="AH307">
            <v>0</v>
          </cell>
          <cell r="AI307">
            <v>712</v>
          </cell>
          <cell r="AJ307">
            <v>17</v>
          </cell>
          <cell r="AK307">
            <v>729</v>
          </cell>
          <cell r="AL307">
            <v>279</v>
          </cell>
          <cell r="AM307">
            <v>294</v>
          </cell>
          <cell r="AN307">
            <v>392</v>
          </cell>
          <cell r="AO307">
            <v>403</v>
          </cell>
        </row>
        <row r="308">
          <cell r="B308" t="str">
            <v xml:space="preserve">  แม่ลาน</v>
          </cell>
          <cell r="C308">
            <v>22</v>
          </cell>
          <cell r="E308">
            <v>19</v>
          </cell>
          <cell r="G308">
            <v>14</v>
          </cell>
          <cell r="I308">
            <v>737</v>
          </cell>
          <cell r="K308">
            <v>601</v>
          </cell>
          <cell r="L308">
            <v>601</v>
          </cell>
          <cell r="M308">
            <v>322</v>
          </cell>
          <cell r="N308">
            <v>322</v>
          </cell>
          <cell r="O308">
            <v>322</v>
          </cell>
          <cell r="P308">
            <v>39</v>
          </cell>
          <cell r="Q308">
            <v>58</v>
          </cell>
          <cell r="R308">
            <v>51.668024000000003</v>
          </cell>
          <cell r="S308">
            <v>64</v>
          </cell>
          <cell r="T308">
            <v>5.57</v>
          </cell>
          <cell r="U308">
            <v>19</v>
          </cell>
          <cell r="V308">
            <v>4</v>
          </cell>
          <cell r="W308">
            <v>1</v>
          </cell>
          <cell r="X308">
            <v>0</v>
          </cell>
          <cell r="Y308">
            <v>30</v>
          </cell>
          <cell r="Z308">
            <v>29</v>
          </cell>
          <cell r="AA308">
            <v>36</v>
          </cell>
          <cell r="AB308">
            <v>27</v>
          </cell>
          <cell r="AC308">
            <v>1200</v>
          </cell>
          <cell r="AD308">
            <v>931</v>
          </cell>
          <cell r="AE308">
            <v>510</v>
          </cell>
          <cell r="AF308">
            <v>528</v>
          </cell>
          <cell r="AG308">
            <v>18</v>
          </cell>
          <cell r="AH308">
            <v>0</v>
          </cell>
          <cell r="AI308">
            <v>499</v>
          </cell>
          <cell r="AJ308">
            <v>0</v>
          </cell>
          <cell r="AK308">
            <v>499</v>
          </cell>
          <cell r="AL308">
            <v>210</v>
          </cell>
          <cell r="AM308">
            <v>205</v>
          </cell>
          <cell r="AN308">
            <v>421</v>
          </cell>
          <cell r="AO308">
            <v>411</v>
          </cell>
        </row>
        <row r="309">
          <cell r="B309" t="str">
            <v>ยะลา</v>
          </cell>
          <cell r="C309">
            <v>34707</v>
          </cell>
          <cell r="D309">
            <v>3290</v>
          </cell>
          <cell r="E309">
            <v>31751</v>
          </cell>
          <cell r="F309">
            <v>2932</v>
          </cell>
          <cell r="G309">
            <v>7239</v>
          </cell>
          <cell r="H309">
            <v>0</v>
          </cell>
          <cell r="I309">
            <v>228</v>
          </cell>
          <cell r="J309">
            <v>0</v>
          </cell>
          <cell r="K309">
            <v>48308</v>
          </cell>
          <cell r="L309">
            <v>66839</v>
          </cell>
          <cell r="M309">
            <v>26042</v>
          </cell>
          <cell r="N309">
            <v>26042</v>
          </cell>
          <cell r="O309">
            <v>26042</v>
          </cell>
          <cell r="P309">
            <v>45237</v>
          </cell>
          <cell r="Q309">
            <v>45250</v>
          </cell>
          <cell r="R309">
            <v>36957.485000000001</v>
          </cell>
          <cell r="S309">
            <v>53543</v>
          </cell>
          <cell r="T309">
            <v>9.35</v>
          </cell>
          <cell r="U309">
            <v>13</v>
          </cell>
          <cell r="V309">
            <v>20</v>
          </cell>
          <cell r="W309">
            <v>0</v>
          </cell>
          <cell r="X309">
            <v>0</v>
          </cell>
          <cell r="Y309">
            <v>44220</v>
          </cell>
          <cell r="Z309">
            <v>45237</v>
          </cell>
          <cell r="AA309">
            <v>132923</v>
          </cell>
          <cell r="AB309">
            <v>148845</v>
          </cell>
          <cell r="AC309">
            <v>3006</v>
          </cell>
          <cell r="AD309">
            <v>3290</v>
          </cell>
          <cell r="AE309">
            <v>66104</v>
          </cell>
          <cell r="AF309">
            <v>67164</v>
          </cell>
          <cell r="AG309">
            <v>3225</v>
          </cell>
          <cell r="AH309">
            <v>2165</v>
          </cell>
          <cell r="AI309">
            <v>48406.943661971833</v>
          </cell>
          <cell r="AJ309">
            <v>1776</v>
          </cell>
          <cell r="AK309">
            <v>48017.943661971833</v>
          </cell>
          <cell r="AL309">
            <v>37653</v>
          </cell>
          <cell r="AM309">
            <v>42053</v>
          </cell>
          <cell r="AN309">
            <v>778</v>
          </cell>
          <cell r="AO309">
            <v>876</v>
          </cell>
        </row>
        <row r="310">
          <cell r="B310" t="str">
            <v xml:space="preserve">  เมืองยะลา</v>
          </cell>
          <cell r="C310">
            <v>3835</v>
          </cell>
          <cell r="E310">
            <v>3506</v>
          </cell>
          <cell r="G310">
            <v>1089</v>
          </cell>
          <cell r="I310">
            <v>311</v>
          </cell>
          <cell r="K310">
            <v>3622</v>
          </cell>
          <cell r="L310">
            <v>1823</v>
          </cell>
          <cell r="M310">
            <v>1618</v>
          </cell>
          <cell r="N310">
            <v>1618</v>
          </cell>
          <cell r="O310">
            <v>1618</v>
          </cell>
          <cell r="P310">
            <v>1553</v>
          </cell>
          <cell r="Q310">
            <v>1553</v>
          </cell>
          <cell r="R310">
            <v>875.73669999999993</v>
          </cell>
          <cell r="S310">
            <v>2230</v>
          </cell>
          <cell r="T310">
            <v>22.25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1553</v>
          </cell>
          <cell r="Z310">
            <v>1553</v>
          </cell>
          <cell r="AA310">
            <v>2327</v>
          </cell>
          <cell r="AB310">
            <v>2498</v>
          </cell>
          <cell r="AC310">
            <v>1498</v>
          </cell>
          <cell r="AD310">
            <v>1608</v>
          </cell>
          <cell r="AE310">
            <v>1853</v>
          </cell>
          <cell r="AF310">
            <v>1853</v>
          </cell>
          <cell r="AG310">
            <v>0</v>
          </cell>
          <cell r="AH310">
            <v>0</v>
          </cell>
          <cell r="AI310">
            <v>1208</v>
          </cell>
          <cell r="AJ310">
            <v>104</v>
          </cell>
          <cell r="AK310">
            <v>1312</v>
          </cell>
          <cell r="AL310">
            <v>580</v>
          </cell>
          <cell r="AM310">
            <v>853</v>
          </cell>
          <cell r="AN310">
            <v>480</v>
          </cell>
          <cell r="AO310">
            <v>650</v>
          </cell>
        </row>
        <row r="311">
          <cell r="B311" t="str">
            <v xml:space="preserve">  รามัน</v>
          </cell>
          <cell r="C311">
            <v>3290</v>
          </cell>
          <cell r="D311">
            <v>3290</v>
          </cell>
          <cell r="E311">
            <v>2932</v>
          </cell>
          <cell r="F311">
            <v>2932</v>
          </cell>
          <cell r="G311">
            <v>2244</v>
          </cell>
          <cell r="H311">
            <v>0</v>
          </cell>
          <cell r="I311">
            <v>765</v>
          </cell>
          <cell r="J311">
            <v>0</v>
          </cell>
          <cell r="K311">
            <v>2837</v>
          </cell>
          <cell r="L311">
            <v>3454</v>
          </cell>
          <cell r="M311">
            <v>7283</v>
          </cell>
          <cell r="N311">
            <v>7283</v>
          </cell>
          <cell r="O311">
            <v>7283</v>
          </cell>
          <cell r="P311">
            <v>4530</v>
          </cell>
          <cell r="Q311">
            <v>4530</v>
          </cell>
          <cell r="R311">
            <v>0</v>
          </cell>
          <cell r="S311">
            <v>9737</v>
          </cell>
          <cell r="T311">
            <v>58.65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4530</v>
          </cell>
          <cell r="Z311">
            <v>4530</v>
          </cell>
          <cell r="AA311">
            <v>3728</v>
          </cell>
          <cell r="AB311">
            <v>2386</v>
          </cell>
          <cell r="AC311">
            <v>823</v>
          </cell>
          <cell r="AD311">
            <v>527</v>
          </cell>
          <cell r="AE311">
            <v>3371</v>
          </cell>
          <cell r="AF311">
            <v>3371</v>
          </cell>
          <cell r="AG311">
            <v>0</v>
          </cell>
          <cell r="AH311">
            <v>0</v>
          </cell>
          <cell r="AI311">
            <v>2882</v>
          </cell>
          <cell r="AJ311">
            <v>61</v>
          </cell>
          <cell r="AK311">
            <v>2943</v>
          </cell>
          <cell r="AL311">
            <v>1527</v>
          </cell>
          <cell r="AM311">
            <v>1825</v>
          </cell>
          <cell r="AN311">
            <v>530</v>
          </cell>
          <cell r="AO311">
            <v>620</v>
          </cell>
        </row>
        <row r="312">
          <cell r="B312" t="str">
            <v xml:space="preserve">  เบตง</v>
          </cell>
          <cell r="C312">
            <v>4199</v>
          </cell>
          <cell r="E312">
            <v>3084</v>
          </cell>
          <cell r="G312">
            <v>0</v>
          </cell>
          <cell r="I312">
            <v>0</v>
          </cell>
          <cell r="K312">
            <v>3366</v>
          </cell>
          <cell r="L312">
            <v>16698</v>
          </cell>
          <cell r="M312">
            <v>7425</v>
          </cell>
          <cell r="N312">
            <v>7425</v>
          </cell>
          <cell r="O312">
            <v>7425</v>
          </cell>
          <cell r="P312">
            <v>9530</v>
          </cell>
          <cell r="Q312">
            <v>9530</v>
          </cell>
          <cell r="R312">
            <v>9048.0869600000005</v>
          </cell>
          <cell r="S312">
            <v>10012</v>
          </cell>
          <cell r="T312">
            <v>2.58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9530</v>
          </cell>
          <cell r="Z312">
            <v>9530</v>
          </cell>
          <cell r="AA312">
            <v>25684</v>
          </cell>
          <cell r="AB312">
            <v>31532</v>
          </cell>
          <cell r="AC312">
            <v>2695</v>
          </cell>
          <cell r="AD312">
            <v>3309</v>
          </cell>
          <cell r="AE312">
            <v>17029</v>
          </cell>
          <cell r="AF312">
            <v>17029</v>
          </cell>
          <cell r="AG312">
            <v>0</v>
          </cell>
          <cell r="AH312">
            <v>0</v>
          </cell>
          <cell r="AI312">
            <v>8645</v>
          </cell>
          <cell r="AJ312">
            <v>130</v>
          </cell>
          <cell r="AK312">
            <v>8775</v>
          </cell>
          <cell r="AL312">
            <v>10374</v>
          </cell>
          <cell r="AM312">
            <v>11408</v>
          </cell>
          <cell r="AN312">
            <v>1200</v>
          </cell>
          <cell r="AO312">
            <v>1300</v>
          </cell>
        </row>
        <row r="313">
          <cell r="B313" t="str">
            <v xml:space="preserve">  ยะหา</v>
          </cell>
          <cell r="C313">
            <v>2287</v>
          </cell>
          <cell r="E313">
            <v>2076</v>
          </cell>
          <cell r="G313">
            <v>0</v>
          </cell>
          <cell r="I313">
            <v>0</v>
          </cell>
          <cell r="K313">
            <v>2932</v>
          </cell>
          <cell r="L313">
            <v>1851</v>
          </cell>
          <cell r="M313">
            <v>1244</v>
          </cell>
          <cell r="N313">
            <v>1244</v>
          </cell>
          <cell r="O313">
            <v>1244</v>
          </cell>
          <cell r="P313">
            <v>3373</v>
          </cell>
          <cell r="Q313">
            <v>3373</v>
          </cell>
          <cell r="R313">
            <v>0</v>
          </cell>
          <cell r="S313">
            <v>7272</v>
          </cell>
          <cell r="T313">
            <v>58.97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3373</v>
          </cell>
          <cell r="Z313">
            <v>3373</v>
          </cell>
          <cell r="AA313">
            <v>7198</v>
          </cell>
          <cell r="AB313">
            <v>9885</v>
          </cell>
          <cell r="AC313">
            <v>2134</v>
          </cell>
          <cell r="AD313">
            <v>2931</v>
          </cell>
          <cell r="AE313">
            <v>3117</v>
          </cell>
          <cell r="AF313">
            <v>1876</v>
          </cell>
          <cell r="AG313">
            <v>787</v>
          </cell>
          <cell r="AH313">
            <v>2028</v>
          </cell>
          <cell r="AI313">
            <v>2886</v>
          </cell>
          <cell r="AJ313">
            <v>0</v>
          </cell>
          <cell r="AK313">
            <v>858</v>
          </cell>
          <cell r="AL313">
            <v>2101</v>
          </cell>
          <cell r="AM313">
            <v>686</v>
          </cell>
          <cell r="AN313">
            <v>728</v>
          </cell>
          <cell r="AO313">
            <v>800</v>
          </cell>
        </row>
        <row r="314">
          <cell r="B314" t="str">
            <v xml:space="preserve">  บันนังสตา</v>
          </cell>
          <cell r="C314">
            <v>16153</v>
          </cell>
          <cell r="E314">
            <v>15599</v>
          </cell>
          <cell r="G314">
            <v>0</v>
          </cell>
          <cell r="I314">
            <v>0</v>
          </cell>
          <cell r="K314">
            <v>17108</v>
          </cell>
          <cell r="L314">
            <v>20153</v>
          </cell>
          <cell r="M314">
            <v>4266</v>
          </cell>
          <cell r="N314">
            <v>4266</v>
          </cell>
          <cell r="O314">
            <v>4266</v>
          </cell>
          <cell r="P314">
            <v>10860</v>
          </cell>
          <cell r="Q314">
            <v>10860</v>
          </cell>
          <cell r="R314">
            <v>6581.5944</v>
          </cell>
          <cell r="S314">
            <v>15138</v>
          </cell>
          <cell r="T314">
            <v>20.100000000000001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9843</v>
          </cell>
          <cell r="Z314">
            <v>10860</v>
          </cell>
          <cell r="AA314">
            <v>20850</v>
          </cell>
          <cell r="AB314">
            <v>25726</v>
          </cell>
          <cell r="AC314">
            <v>2118</v>
          </cell>
          <cell r="AD314">
            <v>2369</v>
          </cell>
          <cell r="AE314">
            <v>17716</v>
          </cell>
          <cell r="AF314">
            <v>20154</v>
          </cell>
          <cell r="AG314">
            <v>2438</v>
          </cell>
          <cell r="AH314">
            <v>0</v>
          </cell>
          <cell r="AI314">
            <v>16362</v>
          </cell>
          <cell r="AJ314">
            <v>798</v>
          </cell>
          <cell r="AK314">
            <v>17160</v>
          </cell>
          <cell r="AL314">
            <v>11453</v>
          </cell>
          <cell r="AM314">
            <v>14586</v>
          </cell>
          <cell r="AN314">
            <v>700</v>
          </cell>
          <cell r="AO314">
            <v>850</v>
          </cell>
        </row>
        <row r="315">
          <cell r="B315" t="str">
            <v xml:space="preserve">  ธารโต</v>
          </cell>
          <cell r="K315">
            <v>14145</v>
          </cell>
          <cell r="L315">
            <v>18045</v>
          </cell>
          <cell r="M315">
            <v>3870</v>
          </cell>
          <cell r="N315">
            <v>3870</v>
          </cell>
          <cell r="O315">
            <v>3870</v>
          </cell>
          <cell r="P315">
            <v>15093</v>
          </cell>
          <cell r="Q315">
            <v>15093</v>
          </cell>
          <cell r="R315">
            <v>14604.892379999999</v>
          </cell>
          <cell r="S315">
            <v>15581</v>
          </cell>
          <cell r="T315">
            <v>1.65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15093</v>
          </cell>
          <cell r="Z315">
            <v>15093</v>
          </cell>
          <cell r="AA315">
            <v>72378</v>
          </cell>
          <cell r="AB315">
            <v>75949</v>
          </cell>
          <cell r="AC315">
            <v>4795</v>
          </cell>
          <cell r="AD315">
            <v>5032</v>
          </cell>
          <cell r="AE315">
            <v>18045</v>
          </cell>
          <cell r="AF315">
            <v>18045</v>
          </cell>
          <cell r="AG315">
            <v>0</v>
          </cell>
          <cell r="AH315">
            <v>0</v>
          </cell>
          <cell r="AI315">
            <v>12961</v>
          </cell>
          <cell r="AJ315">
            <v>257</v>
          </cell>
          <cell r="AK315">
            <v>13218</v>
          </cell>
          <cell r="AL315">
            <v>9332</v>
          </cell>
          <cell r="AM315">
            <v>9993</v>
          </cell>
          <cell r="AN315">
            <v>720</v>
          </cell>
          <cell r="AO315">
            <v>756</v>
          </cell>
        </row>
        <row r="316">
          <cell r="B316" t="str">
            <v xml:space="preserve">  กาบัง</v>
          </cell>
          <cell r="C316">
            <v>836</v>
          </cell>
          <cell r="E316">
            <v>731</v>
          </cell>
          <cell r="G316">
            <v>0</v>
          </cell>
          <cell r="I316">
            <v>0</v>
          </cell>
          <cell r="K316">
            <v>1209</v>
          </cell>
          <cell r="L316">
            <v>1471</v>
          </cell>
          <cell r="AE316">
            <v>1492</v>
          </cell>
          <cell r="AF316">
            <v>1492</v>
          </cell>
          <cell r="AI316">
            <v>731</v>
          </cell>
          <cell r="AJ316">
            <v>115</v>
          </cell>
          <cell r="AK316">
            <v>846</v>
          </cell>
          <cell r="AL316">
            <v>374</v>
          </cell>
          <cell r="AM316">
            <v>525</v>
          </cell>
          <cell r="AN316">
            <v>511</v>
          </cell>
          <cell r="AO316">
            <v>621</v>
          </cell>
        </row>
        <row r="317">
          <cell r="B317" t="str">
            <v xml:space="preserve">  กรงปินัง</v>
          </cell>
          <cell r="C317">
            <v>4107</v>
          </cell>
          <cell r="E317">
            <v>3823</v>
          </cell>
          <cell r="G317">
            <v>3906</v>
          </cell>
          <cell r="I317">
            <v>1022</v>
          </cell>
          <cell r="K317">
            <v>3089</v>
          </cell>
          <cell r="L317">
            <v>3344</v>
          </cell>
          <cell r="M317">
            <v>336</v>
          </cell>
          <cell r="N317">
            <v>336</v>
          </cell>
          <cell r="O317">
            <v>336</v>
          </cell>
          <cell r="P317">
            <v>298</v>
          </cell>
          <cell r="Q317">
            <v>311</v>
          </cell>
          <cell r="R317">
            <v>25.664963999999998</v>
          </cell>
          <cell r="S317">
            <v>596</v>
          </cell>
          <cell r="T317">
            <v>46.81</v>
          </cell>
          <cell r="U317">
            <v>13</v>
          </cell>
          <cell r="V317">
            <v>20</v>
          </cell>
          <cell r="W317">
            <v>0</v>
          </cell>
          <cell r="X317">
            <v>0</v>
          </cell>
          <cell r="Y317">
            <v>298</v>
          </cell>
          <cell r="Z317">
            <v>298</v>
          </cell>
          <cell r="AA317">
            <v>758</v>
          </cell>
          <cell r="AB317">
            <v>869</v>
          </cell>
          <cell r="AC317">
            <v>2544</v>
          </cell>
          <cell r="AD317">
            <v>2916</v>
          </cell>
          <cell r="AE317">
            <v>3481</v>
          </cell>
          <cell r="AF317">
            <v>3344</v>
          </cell>
          <cell r="AG317">
            <v>0</v>
          </cell>
          <cell r="AH317">
            <v>137</v>
          </cell>
          <cell r="AI317">
            <v>2731.9436619718308</v>
          </cell>
          <cell r="AJ317">
            <v>311</v>
          </cell>
          <cell r="AK317">
            <v>2905.9436619718308</v>
          </cell>
          <cell r="AL317">
            <v>1912</v>
          </cell>
          <cell r="AM317">
            <v>2177</v>
          </cell>
          <cell r="AN317">
            <v>700</v>
          </cell>
          <cell r="AO317">
            <v>749</v>
          </cell>
        </row>
        <row r="318">
          <cell r="B318" t="str">
            <v>นราธิวาส</v>
          </cell>
          <cell r="C318">
            <v>33973</v>
          </cell>
          <cell r="D318">
            <v>37015</v>
          </cell>
          <cell r="E318">
            <v>30597</v>
          </cell>
          <cell r="F318">
            <v>32873</v>
          </cell>
          <cell r="G318">
            <v>17261</v>
          </cell>
          <cell r="H318">
            <v>679</v>
          </cell>
          <cell r="I318">
            <v>564</v>
          </cell>
          <cell r="J318">
            <v>21</v>
          </cell>
          <cell r="K318">
            <v>30475</v>
          </cell>
          <cell r="L318">
            <v>30475</v>
          </cell>
          <cell r="M318">
            <v>27511</v>
          </cell>
          <cell r="N318">
            <v>27511</v>
          </cell>
          <cell r="O318">
            <v>27511</v>
          </cell>
          <cell r="P318">
            <v>48780</v>
          </cell>
          <cell r="Q318">
            <v>50398</v>
          </cell>
          <cell r="R318">
            <v>27174.803192000003</v>
          </cell>
          <cell r="S318">
            <v>73621</v>
          </cell>
          <cell r="T318">
            <v>23.51</v>
          </cell>
          <cell r="U318">
            <v>1618</v>
          </cell>
          <cell r="V318">
            <v>0</v>
          </cell>
          <cell r="W318">
            <v>0</v>
          </cell>
          <cell r="X318">
            <v>0</v>
          </cell>
          <cell r="Y318">
            <v>40490</v>
          </cell>
          <cell r="Z318">
            <v>40490</v>
          </cell>
          <cell r="AA318">
            <v>80146</v>
          </cell>
          <cell r="AB318">
            <v>86048</v>
          </cell>
          <cell r="AC318">
            <v>1979</v>
          </cell>
          <cell r="AD318">
            <v>2125</v>
          </cell>
          <cell r="AE318">
            <v>30542</v>
          </cell>
          <cell r="AF318">
            <v>30803</v>
          </cell>
          <cell r="AG318">
            <v>3160</v>
          </cell>
          <cell r="AH318">
            <v>2899</v>
          </cell>
          <cell r="AI318">
            <v>28380</v>
          </cell>
          <cell r="AJ318">
            <v>228</v>
          </cell>
          <cell r="AK318">
            <v>25709</v>
          </cell>
          <cell r="AL318">
            <v>15947</v>
          </cell>
          <cell r="AM318">
            <v>14023</v>
          </cell>
          <cell r="AN318">
            <v>562</v>
          </cell>
          <cell r="AO318">
            <v>545</v>
          </cell>
        </row>
        <row r="319">
          <cell r="B319" t="str">
            <v xml:space="preserve">  เมืองนราธิวาส</v>
          </cell>
          <cell r="C319">
            <v>1553</v>
          </cell>
          <cell r="D319">
            <v>1553</v>
          </cell>
          <cell r="E319">
            <v>1496</v>
          </cell>
          <cell r="F319">
            <v>1496</v>
          </cell>
          <cell r="G319">
            <v>106</v>
          </cell>
          <cell r="H319">
            <v>0</v>
          </cell>
          <cell r="I319">
            <v>71</v>
          </cell>
          <cell r="J319">
            <v>0</v>
          </cell>
          <cell r="K319">
            <v>1484</v>
          </cell>
          <cell r="L319">
            <v>1484</v>
          </cell>
          <cell r="M319">
            <v>371</v>
          </cell>
          <cell r="N319">
            <v>371</v>
          </cell>
          <cell r="O319">
            <v>371</v>
          </cell>
          <cell r="P319">
            <v>335</v>
          </cell>
          <cell r="Q319">
            <v>335</v>
          </cell>
          <cell r="R319">
            <v>0</v>
          </cell>
          <cell r="S319">
            <v>730</v>
          </cell>
          <cell r="T319">
            <v>60.21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335</v>
          </cell>
          <cell r="Z319">
            <v>335</v>
          </cell>
          <cell r="AA319">
            <v>834</v>
          </cell>
          <cell r="AB319">
            <v>735</v>
          </cell>
          <cell r="AC319">
            <v>2490</v>
          </cell>
          <cell r="AD319">
            <v>2194</v>
          </cell>
          <cell r="AE319">
            <v>805</v>
          </cell>
          <cell r="AF319">
            <v>505</v>
          </cell>
          <cell r="AG319">
            <v>0</v>
          </cell>
          <cell r="AH319">
            <v>300</v>
          </cell>
          <cell r="AI319">
            <v>785</v>
          </cell>
          <cell r="AJ319">
            <v>10</v>
          </cell>
          <cell r="AK319">
            <v>495</v>
          </cell>
          <cell r="AL319">
            <v>236</v>
          </cell>
          <cell r="AM319">
            <v>134</v>
          </cell>
          <cell r="AN319">
            <v>301</v>
          </cell>
          <cell r="AO319">
            <v>271</v>
          </cell>
        </row>
        <row r="320">
          <cell r="B320" t="str">
            <v xml:space="preserve">  ตากใบ</v>
          </cell>
          <cell r="C320">
            <v>258</v>
          </cell>
          <cell r="D320">
            <v>258</v>
          </cell>
          <cell r="E320">
            <v>227</v>
          </cell>
          <cell r="F320">
            <v>227</v>
          </cell>
          <cell r="G320">
            <v>211</v>
          </cell>
          <cell r="H320">
            <v>0</v>
          </cell>
          <cell r="I320">
            <v>930</v>
          </cell>
          <cell r="J320">
            <v>0</v>
          </cell>
          <cell r="K320">
            <v>68</v>
          </cell>
          <cell r="L320">
            <v>68</v>
          </cell>
          <cell r="M320">
            <v>52</v>
          </cell>
          <cell r="N320">
            <v>52</v>
          </cell>
          <cell r="O320">
            <v>52</v>
          </cell>
          <cell r="P320">
            <v>20</v>
          </cell>
          <cell r="Q320">
            <v>20</v>
          </cell>
          <cell r="R320">
            <v>12.36384</v>
          </cell>
          <cell r="S320">
            <v>28</v>
          </cell>
          <cell r="T320">
            <v>19.48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20</v>
          </cell>
          <cell r="Z320">
            <v>20</v>
          </cell>
          <cell r="AA320">
            <v>18</v>
          </cell>
          <cell r="AB320">
            <v>15</v>
          </cell>
          <cell r="AC320">
            <v>900</v>
          </cell>
          <cell r="AD320">
            <v>750</v>
          </cell>
          <cell r="AE320">
            <v>257</v>
          </cell>
          <cell r="AF320">
            <v>84</v>
          </cell>
          <cell r="AG320">
            <v>0</v>
          </cell>
          <cell r="AH320">
            <v>173</v>
          </cell>
          <cell r="AI320">
            <v>246</v>
          </cell>
          <cell r="AJ320">
            <v>3</v>
          </cell>
          <cell r="AK320">
            <v>76</v>
          </cell>
          <cell r="AL320">
            <v>86</v>
          </cell>
          <cell r="AM320">
            <v>46</v>
          </cell>
          <cell r="AN320">
            <v>350</v>
          </cell>
          <cell r="AO320">
            <v>605</v>
          </cell>
        </row>
        <row r="321">
          <cell r="B321" t="str">
            <v xml:space="preserve">  บาเจาะ</v>
          </cell>
          <cell r="C321">
            <v>753</v>
          </cell>
          <cell r="D321">
            <v>753</v>
          </cell>
          <cell r="E321">
            <v>700</v>
          </cell>
          <cell r="F321">
            <v>700</v>
          </cell>
          <cell r="G321">
            <v>385</v>
          </cell>
          <cell r="H321">
            <v>0</v>
          </cell>
          <cell r="I321">
            <v>550</v>
          </cell>
          <cell r="J321">
            <v>0</v>
          </cell>
          <cell r="K321">
            <v>646</v>
          </cell>
          <cell r="L321">
            <v>646</v>
          </cell>
          <cell r="M321">
            <v>812</v>
          </cell>
          <cell r="N321">
            <v>812</v>
          </cell>
          <cell r="O321">
            <v>812</v>
          </cell>
          <cell r="AE321">
            <v>811</v>
          </cell>
          <cell r="AF321">
            <v>811</v>
          </cell>
          <cell r="AG321">
            <v>0</v>
          </cell>
          <cell r="AH321">
            <v>0</v>
          </cell>
          <cell r="AI321">
            <v>731</v>
          </cell>
          <cell r="AJ321">
            <v>16</v>
          </cell>
          <cell r="AK321">
            <v>747</v>
          </cell>
          <cell r="AL321">
            <v>219</v>
          </cell>
          <cell r="AM321">
            <v>261</v>
          </cell>
          <cell r="AN321">
            <v>300</v>
          </cell>
          <cell r="AO321">
            <v>349</v>
          </cell>
        </row>
        <row r="322">
          <cell r="B322" t="str">
            <v xml:space="preserve">  ยี่งอ</v>
          </cell>
          <cell r="C322">
            <v>869</v>
          </cell>
          <cell r="D322">
            <v>869</v>
          </cell>
          <cell r="E322">
            <v>843</v>
          </cell>
          <cell r="F322">
            <v>843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783</v>
          </cell>
          <cell r="L322">
            <v>783</v>
          </cell>
          <cell r="M322">
            <v>616</v>
          </cell>
          <cell r="N322">
            <v>616</v>
          </cell>
          <cell r="O322">
            <v>616</v>
          </cell>
          <cell r="P322">
            <v>605</v>
          </cell>
          <cell r="Q322">
            <v>605</v>
          </cell>
          <cell r="R322">
            <v>49.45270000000005</v>
          </cell>
          <cell r="S322">
            <v>1161</v>
          </cell>
          <cell r="T322">
            <v>46.85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605</v>
          </cell>
          <cell r="Z322">
            <v>605</v>
          </cell>
          <cell r="AA322">
            <v>238</v>
          </cell>
          <cell r="AB322">
            <v>275</v>
          </cell>
          <cell r="AC322">
            <v>393</v>
          </cell>
          <cell r="AD322">
            <v>455</v>
          </cell>
          <cell r="AE322">
            <v>1016</v>
          </cell>
          <cell r="AF322">
            <v>1016</v>
          </cell>
          <cell r="AG322">
            <v>0</v>
          </cell>
          <cell r="AH322">
            <v>0</v>
          </cell>
          <cell r="AI322">
            <v>883</v>
          </cell>
          <cell r="AJ322">
            <v>25</v>
          </cell>
          <cell r="AK322">
            <v>908</v>
          </cell>
          <cell r="AL322">
            <v>353</v>
          </cell>
          <cell r="AM322">
            <v>758</v>
          </cell>
          <cell r="AN322">
            <v>400</v>
          </cell>
          <cell r="AO322">
            <v>835</v>
          </cell>
        </row>
        <row r="323">
          <cell r="B323" t="str">
            <v xml:space="preserve">  ระแงะ</v>
          </cell>
          <cell r="C323">
            <v>5038</v>
          </cell>
          <cell r="D323">
            <v>4884</v>
          </cell>
          <cell r="E323">
            <v>4670</v>
          </cell>
          <cell r="F323">
            <v>4670</v>
          </cell>
          <cell r="G323">
            <v>3625</v>
          </cell>
          <cell r="H323">
            <v>0</v>
          </cell>
          <cell r="I323">
            <v>776</v>
          </cell>
          <cell r="J323">
            <v>0</v>
          </cell>
          <cell r="K323">
            <v>5077</v>
          </cell>
          <cell r="L323">
            <v>5077</v>
          </cell>
          <cell r="M323">
            <v>721</v>
          </cell>
          <cell r="N323">
            <v>721</v>
          </cell>
          <cell r="O323">
            <v>721</v>
          </cell>
          <cell r="P323">
            <v>8160</v>
          </cell>
          <cell r="Q323">
            <v>8160</v>
          </cell>
          <cell r="R323">
            <v>3633.8112000000001</v>
          </cell>
          <cell r="S323">
            <v>12686</v>
          </cell>
          <cell r="T323">
            <v>28.3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8160</v>
          </cell>
          <cell r="Z323">
            <v>8160</v>
          </cell>
          <cell r="AA323">
            <v>16025</v>
          </cell>
          <cell r="AB323">
            <v>18900</v>
          </cell>
          <cell r="AC323">
            <v>1964</v>
          </cell>
          <cell r="AD323">
            <v>2316</v>
          </cell>
          <cell r="AE323">
            <v>4885</v>
          </cell>
          <cell r="AF323">
            <v>4885</v>
          </cell>
          <cell r="AG323">
            <v>0</v>
          </cell>
          <cell r="AH323">
            <v>0</v>
          </cell>
          <cell r="AI323">
            <v>4635</v>
          </cell>
          <cell r="AJ323">
            <v>35</v>
          </cell>
          <cell r="AK323">
            <v>4670</v>
          </cell>
          <cell r="AL323">
            <v>2781</v>
          </cell>
          <cell r="AM323">
            <v>1462</v>
          </cell>
          <cell r="AN323">
            <v>600</v>
          </cell>
          <cell r="AO323">
            <v>313</v>
          </cell>
        </row>
        <row r="324">
          <cell r="B324" t="str">
            <v xml:space="preserve">  รือเสาะ</v>
          </cell>
          <cell r="C324">
            <v>2483</v>
          </cell>
          <cell r="D324">
            <v>2338</v>
          </cell>
          <cell r="E324">
            <v>2127</v>
          </cell>
          <cell r="F324">
            <v>1982</v>
          </cell>
          <cell r="G324">
            <v>1640</v>
          </cell>
          <cell r="H324">
            <v>0</v>
          </cell>
          <cell r="I324">
            <v>771</v>
          </cell>
          <cell r="J324">
            <v>0</v>
          </cell>
          <cell r="K324">
            <v>2455</v>
          </cell>
          <cell r="L324">
            <v>2455</v>
          </cell>
          <cell r="M324">
            <v>5261</v>
          </cell>
          <cell r="N324">
            <v>5261</v>
          </cell>
          <cell r="O324">
            <v>5261</v>
          </cell>
          <cell r="P324">
            <v>7480</v>
          </cell>
          <cell r="Q324">
            <v>7704</v>
          </cell>
          <cell r="R324">
            <v>0</v>
          </cell>
          <cell r="S324">
            <v>15917</v>
          </cell>
          <cell r="T324">
            <v>54.39</v>
          </cell>
          <cell r="U324">
            <v>224</v>
          </cell>
          <cell r="V324">
            <v>0</v>
          </cell>
          <cell r="W324">
            <v>0</v>
          </cell>
          <cell r="X324">
            <v>0</v>
          </cell>
          <cell r="Y324">
            <v>7480</v>
          </cell>
          <cell r="Z324">
            <v>7480</v>
          </cell>
          <cell r="AA324">
            <v>31468</v>
          </cell>
          <cell r="AB324">
            <v>32446</v>
          </cell>
          <cell r="AC324">
            <v>4207</v>
          </cell>
          <cell r="AD324">
            <v>4338</v>
          </cell>
          <cell r="AE324">
            <v>2514</v>
          </cell>
          <cell r="AF324">
            <v>2428</v>
          </cell>
          <cell r="AG324">
            <v>357</v>
          </cell>
          <cell r="AH324">
            <v>443</v>
          </cell>
          <cell r="AI324">
            <v>2194</v>
          </cell>
          <cell r="AJ324">
            <v>0</v>
          </cell>
          <cell r="AK324">
            <v>1751</v>
          </cell>
          <cell r="AL324">
            <v>1558</v>
          </cell>
          <cell r="AM324">
            <v>1488</v>
          </cell>
          <cell r="AN324">
            <v>710</v>
          </cell>
          <cell r="AO324">
            <v>850</v>
          </cell>
        </row>
        <row r="325">
          <cell r="B325" t="str">
            <v xml:space="preserve">  แว้ง</v>
          </cell>
          <cell r="C325">
            <v>1008</v>
          </cell>
          <cell r="D325">
            <v>1008</v>
          </cell>
          <cell r="E325">
            <v>1008</v>
          </cell>
          <cell r="F325">
            <v>1008</v>
          </cell>
          <cell r="G325">
            <v>449</v>
          </cell>
          <cell r="H325">
            <v>0</v>
          </cell>
          <cell r="I325">
            <v>445</v>
          </cell>
          <cell r="J325">
            <v>0</v>
          </cell>
          <cell r="K325">
            <v>1005</v>
          </cell>
          <cell r="L325">
            <v>1005</v>
          </cell>
          <cell r="M325">
            <v>2708</v>
          </cell>
          <cell r="N325">
            <v>2708</v>
          </cell>
          <cell r="O325">
            <v>2708</v>
          </cell>
          <cell r="P325">
            <v>9365</v>
          </cell>
          <cell r="Q325">
            <v>10030</v>
          </cell>
          <cell r="R325">
            <v>123.93067999999948</v>
          </cell>
          <cell r="S325">
            <v>19936</v>
          </cell>
          <cell r="T325">
            <v>50.39</v>
          </cell>
          <cell r="U325">
            <v>665</v>
          </cell>
          <cell r="V325">
            <v>0</v>
          </cell>
          <cell r="W325">
            <v>0</v>
          </cell>
          <cell r="X325">
            <v>0</v>
          </cell>
          <cell r="Y325">
            <v>9365</v>
          </cell>
          <cell r="Z325">
            <v>9365</v>
          </cell>
          <cell r="AA325">
            <v>10703</v>
          </cell>
          <cell r="AB325">
            <v>11433</v>
          </cell>
          <cell r="AC325">
            <v>1143</v>
          </cell>
          <cell r="AD325">
            <v>1221</v>
          </cell>
          <cell r="AE325">
            <v>1049</v>
          </cell>
          <cell r="AF325">
            <v>1184</v>
          </cell>
          <cell r="AG325">
            <v>147</v>
          </cell>
          <cell r="AH325">
            <v>12</v>
          </cell>
          <cell r="AI325">
            <v>982</v>
          </cell>
          <cell r="AJ325">
            <v>0</v>
          </cell>
          <cell r="AK325">
            <v>970</v>
          </cell>
          <cell r="AL325">
            <v>707</v>
          </cell>
          <cell r="AM325">
            <v>432</v>
          </cell>
          <cell r="AN325">
            <v>720</v>
          </cell>
          <cell r="AO325">
            <v>445</v>
          </cell>
        </row>
        <row r="326">
          <cell r="B326" t="str">
            <v xml:space="preserve">  สุไหงโก-ลก</v>
          </cell>
          <cell r="C326">
            <v>270</v>
          </cell>
          <cell r="D326">
            <v>270</v>
          </cell>
          <cell r="E326">
            <v>270</v>
          </cell>
          <cell r="F326">
            <v>270</v>
          </cell>
          <cell r="G326">
            <v>95</v>
          </cell>
          <cell r="H326">
            <v>0</v>
          </cell>
          <cell r="I326">
            <v>352</v>
          </cell>
          <cell r="J326">
            <v>0</v>
          </cell>
          <cell r="K326">
            <v>245</v>
          </cell>
          <cell r="L326">
            <v>245</v>
          </cell>
          <cell r="M326">
            <v>93</v>
          </cell>
          <cell r="N326">
            <v>93</v>
          </cell>
          <cell r="O326">
            <v>93</v>
          </cell>
          <cell r="P326">
            <v>183</v>
          </cell>
          <cell r="Q326">
            <v>183</v>
          </cell>
          <cell r="R326">
            <v>30.847943999999984</v>
          </cell>
          <cell r="S326">
            <v>335</v>
          </cell>
          <cell r="T326">
            <v>42.42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183</v>
          </cell>
          <cell r="Z326">
            <v>183</v>
          </cell>
          <cell r="AA326">
            <v>376</v>
          </cell>
          <cell r="AB326">
            <v>435</v>
          </cell>
          <cell r="AC326">
            <v>2055</v>
          </cell>
          <cell r="AD326">
            <v>2377</v>
          </cell>
          <cell r="AE326">
            <v>219</v>
          </cell>
          <cell r="AF326">
            <v>216</v>
          </cell>
          <cell r="AG326">
            <v>0</v>
          </cell>
          <cell r="AH326">
            <v>3</v>
          </cell>
          <cell r="AI326">
            <v>216</v>
          </cell>
          <cell r="AJ326">
            <v>0</v>
          </cell>
          <cell r="AK326">
            <v>213</v>
          </cell>
          <cell r="AL326">
            <v>112</v>
          </cell>
          <cell r="AM326">
            <v>82</v>
          </cell>
          <cell r="AN326">
            <v>519</v>
          </cell>
          <cell r="AO326">
            <v>385</v>
          </cell>
        </row>
        <row r="327">
          <cell r="B327" t="str">
            <v xml:space="preserve">  สุไหงปาดี</v>
          </cell>
          <cell r="C327">
            <v>7510</v>
          </cell>
          <cell r="D327">
            <v>4747</v>
          </cell>
          <cell r="E327">
            <v>5885</v>
          </cell>
          <cell r="F327">
            <v>3842</v>
          </cell>
          <cell r="G327">
            <v>2224</v>
          </cell>
          <cell r="H327">
            <v>325</v>
          </cell>
          <cell r="I327">
            <v>378</v>
          </cell>
          <cell r="J327">
            <v>85</v>
          </cell>
          <cell r="K327">
            <v>4582</v>
          </cell>
          <cell r="L327">
            <v>4582</v>
          </cell>
          <cell r="P327">
            <v>1824</v>
          </cell>
          <cell r="Q327">
            <v>1824</v>
          </cell>
          <cell r="R327">
            <v>0</v>
          </cell>
          <cell r="S327">
            <v>3781</v>
          </cell>
          <cell r="T327">
            <v>54.74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1824</v>
          </cell>
          <cell r="Z327">
            <v>1824</v>
          </cell>
          <cell r="AA327">
            <v>2022</v>
          </cell>
          <cell r="AB327">
            <v>3439</v>
          </cell>
          <cell r="AC327">
            <v>1109</v>
          </cell>
          <cell r="AD327">
            <v>1885</v>
          </cell>
          <cell r="AE327">
            <v>4520</v>
          </cell>
          <cell r="AF327">
            <v>4468</v>
          </cell>
          <cell r="AG327">
            <v>5</v>
          </cell>
          <cell r="AH327">
            <v>57</v>
          </cell>
          <cell r="AI327">
            <v>4274</v>
          </cell>
          <cell r="AJ327">
            <v>0</v>
          </cell>
          <cell r="AK327">
            <v>4217</v>
          </cell>
          <cell r="AL327">
            <v>2137</v>
          </cell>
          <cell r="AM327">
            <v>1737</v>
          </cell>
          <cell r="AN327">
            <v>500</v>
          </cell>
          <cell r="AO327">
            <v>412</v>
          </cell>
        </row>
        <row r="328">
          <cell r="B328" t="str">
            <v xml:space="preserve">  ศรีสาคร</v>
          </cell>
          <cell r="C328">
            <v>5762</v>
          </cell>
          <cell r="D328">
            <v>5712</v>
          </cell>
          <cell r="E328">
            <v>5411</v>
          </cell>
          <cell r="F328">
            <v>5411</v>
          </cell>
          <cell r="G328">
            <v>1072</v>
          </cell>
          <cell r="H328">
            <v>0</v>
          </cell>
          <cell r="I328">
            <v>198</v>
          </cell>
          <cell r="J328">
            <v>0</v>
          </cell>
          <cell r="K328">
            <v>5702</v>
          </cell>
          <cell r="L328">
            <v>5702</v>
          </cell>
          <cell r="M328">
            <v>5584</v>
          </cell>
          <cell r="N328">
            <v>5584</v>
          </cell>
          <cell r="O328">
            <v>5584</v>
          </cell>
          <cell r="P328">
            <v>7315</v>
          </cell>
          <cell r="Q328">
            <v>7461</v>
          </cell>
          <cell r="R328">
            <v>0</v>
          </cell>
          <cell r="S328">
            <v>17041</v>
          </cell>
          <cell r="T328">
            <v>65.510000000000005</v>
          </cell>
          <cell r="U328">
            <v>146</v>
          </cell>
          <cell r="V328">
            <v>0</v>
          </cell>
          <cell r="W328">
            <v>0</v>
          </cell>
          <cell r="X328">
            <v>0</v>
          </cell>
          <cell r="Y328">
            <v>4982</v>
          </cell>
          <cell r="Z328">
            <v>4982</v>
          </cell>
          <cell r="AA328">
            <v>7171</v>
          </cell>
          <cell r="AB328">
            <v>6878</v>
          </cell>
          <cell r="AC328">
            <v>1439</v>
          </cell>
          <cell r="AD328">
            <v>1381</v>
          </cell>
          <cell r="AE328">
            <v>5780</v>
          </cell>
          <cell r="AF328">
            <v>5950</v>
          </cell>
          <cell r="AG328">
            <v>2081</v>
          </cell>
          <cell r="AH328">
            <v>1911</v>
          </cell>
          <cell r="AI328">
            <v>5480</v>
          </cell>
          <cell r="AJ328">
            <v>0</v>
          </cell>
          <cell r="AK328">
            <v>3569</v>
          </cell>
          <cell r="AL328">
            <v>3946</v>
          </cell>
          <cell r="AM328">
            <v>2962</v>
          </cell>
          <cell r="AN328">
            <v>720</v>
          </cell>
          <cell r="AO328">
            <v>830</v>
          </cell>
        </row>
        <row r="329">
          <cell r="B329" t="str">
            <v xml:space="preserve">  สุคิริน</v>
          </cell>
          <cell r="C329">
            <v>2522</v>
          </cell>
          <cell r="D329">
            <v>2522</v>
          </cell>
          <cell r="E329">
            <v>2522</v>
          </cell>
          <cell r="F329">
            <v>2522</v>
          </cell>
          <cell r="G329">
            <v>676</v>
          </cell>
          <cell r="H329">
            <v>0</v>
          </cell>
          <cell r="I329">
            <v>268</v>
          </cell>
          <cell r="J329">
            <v>0</v>
          </cell>
          <cell r="K329">
            <v>2538</v>
          </cell>
          <cell r="L329">
            <v>2538</v>
          </cell>
          <cell r="M329">
            <v>3011</v>
          </cell>
          <cell r="N329">
            <v>3011</v>
          </cell>
          <cell r="O329">
            <v>3011</v>
          </cell>
          <cell r="P329">
            <v>11594</v>
          </cell>
          <cell r="Q329">
            <v>12177</v>
          </cell>
          <cell r="R329">
            <v>0</v>
          </cell>
          <cell r="S329">
            <v>28122</v>
          </cell>
          <cell r="T329">
            <v>66.81</v>
          </cell>
          <cell r="U329">
            <v>583</v>
          </cell>
          <cell r="V329">
            <v>0</v>
          </cell>
          <cell r="W329">
            <v>0</v>
          </cell>
          <cell r="X329">
            <v>0</v>
          </cell>
          <cell r="Y329">
            <v>5844</v>
          </cell>
          <cell r="Z329">
            <v>5844</v>
          </cell>
          <cell r="AA329">
            <v>7923</v>
          </cell>
          <cell r="AB329">
            <v>9470</v>
          </cell>
          <cell r="AC329">
            <v>1356</v>
          </cell>
          <cell r="AD329">
            <v>1620</v>
          </cell>
          <cell r="AE329">
            <v>2545</v>
          </cell>
          <cell r="AF329">
            <v>2798</v>
          </cell>
          <cell r="AG329">
            <v>253</v>
          </cell>
          <cell r="AH329">
            <v>0</v>
          </cell>
          <cell r="AI329">
            <v>2097</v>
          </cell>
          <cell r="AJ329">
            <v>31</v>
          </cell>
          <cell r="AK329">
            <v>2128</v>
          </cell>
          <cell r="AL329">
            <v>1300</v>
          </cell>
          <cell r="AM329">
            <v>1383</v>
          </cell>
          <cell r="AN329">
            <v>620</v>
          </cell>
          <cell r="AO329">
            <v>650</v>
          </cell>
        </row>
        <row r="330">
          <cell r="B330" t="str">
            <v xml:space="preserve">  จะแนะ</v>
          </cell>
          <cell r="C330">
            <v>3493</v>
          </cell>
          <cell r="D330">
            <v>9627</v>
          </cell>
          <cell r="E330">
            <v>2984</v>
          </cell>
          <cell r="F330">
            <v>7597</v>
          </cell>
          <cell r="G330">
            <v>4475</v>
          </cell>
          <cell r="H330">
            <v>354</v>
          </cell>
          <cell r="I330">
            <v>1500</v>
          </cell>
          <cell r="J330">
            <v>47</v>
          </cell>
          <cell r="K330">
            <v>3301</v>
          </cell>
          <cell r="L330">
            <v>3301</v>
          </cell>
          <cell r="M330">
            <v>3398</v>
          </cell>
          <cell r="N330">
            <v>3398</v>
          </cell>
          <cell r="O330">
            <v>3398</v>
          </cell>
          <cell r="P330">
            <v>997</v>
          </cell>
          <cell r="Q330">
            <v>997</v>
          </cell>
          <cell r="R330">
            <v>260.10134800000003</v>
          </cell>
          <cell r="S330">
            <v>1734</v>
          </cell>
          <cell r="T330">
            <v>37.71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790</v>
          </cell>
          <cell r="Z330">
            <v>790</v>
          </cell>
          <cell r="AA330">
            <v>1612</v>
          </cell>
          <cell r="AB330">
            <v>1245</v>
          </cell>
          <cell r="AC330">
            <v>2041</v>
          </cell>
          <cell r="AD330">
            <v>1576</v>
          </cell>
          <cell r="AE330">
            <v>3667</v>
          </cell>
          <cell r="AF330">
            <v>3984</v>
          </cell>
          <cell r="AG330">
            <v>317</v>
          </cell>
          <cell r="AH330">
            <v>0</v>
          </cell>
          <cell r="AI330">
            <v>3431</v>
          </cell>
          <cell r="AJ330">
            <v>108</v>
          </cell>
          <cell r="AK330">
            <v>3539</v>
          </cell>
          <cell r="AL330">
            <v>1784</v>
          </cell>
          <cell r="AM330">
            <v>2247</v>
          </cell>
          <cell r="AN330">
            <v>520</v>
          </cell>
          <cell r="AO330">
            <v>635</v>
          </cell>
        </row>
        <row r="331">
          <cell r="B331" t="str">
            <v xml:space="preserve">  เจาะไอร้อง</v>
          </cell>
          <cell r="C331">
            <v>2454</v>
          </cell>
          <cell r="D331">
            <v>2474</v>
          </cell>
          <cell r="E331">
            <v>2454</v>
          </cell>
          <cell r="F331">
            <v>2305</v>
          </cell>
          <cell r="G331">
            <v>2303</v>
          </cell>
          <cell r="H331">
            <v>0</v>
          </cell>
          <cell r="I331">
            <v>938</v>
          </cell>
          <cell r="J331">
            <v>0</v>
          </cell>
          <cell r="K331">
            <v>2589</v>
          </cell>
          <cell r="L331">
            <v>2589</v>
          </cell>
          <cell r="M331">
            <v>4884</v>
          </cell>
          <cell r="N331">
            <v>4884</v>
          </cell>
          <cell r="O331">
            <v>4884</v>
          </cell>
          <cell r="P331">
            <v>902</v>
          </cell>
          <cell r="Q331">
            <v>902</v>
          </cell>
          <cell r="R331">
            <v>0</v>
          </cell>
          <cell r="S331">
            <v>2379</v>
          </cell>
          <cell r="T331">
            <v>83.55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902</v>
          </cell>
          <cell r="Z331">
            <v>902</v>
          </cell>
          <cell r="AA331">
            <v>1756</v>
          </cell>
          <cell r="AB331">
            <v>777</v>
          </cell>
          <cell r="AC331">
            <v>1947</v>
          </cell>
          <cell r="AD331">
            <v>861</v>
          </cell>
          <cell r="AE331">
            <v>2474</v>
          </cell>
          <cell r="AF331">
            <v>2474</v>
          </cell>
          <cell r="AG331">
            <v>0</v>
          </cell>
          <cell r="AH331">
            <v>0</v>
          </cell>
          <cell r="AI331">
            <v>2426</v>
          </cell>
          <cell r="AJ331">
            <v>0</v>
          </cell>
          <cell r="AK331">
            <v>2426</v>
          </cell>
          <cell r="AL331">
            <v>728</v>
          </cell>
          <cell r="AM331">
            <v>1031</v>
          </cell>
          <cell r="AN331">
            <v>300</v>
          </cell>
          <cell r="AO331">
            <v>425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Ref"/>
      <sheetName val="Tab3.1"/>
      <sheetName val="Output1"/>
      <sheetName val="Output2"/>
      <sheetName val="Output3"/>
      <sheetName val="Output4"/>
      <sheetName val="Output5"/>
      <sheetName val="Output6"/>
    </sheetNames>
    <sheetDataSet>
      <sheetData sheetId="0"/>
      <sheetData sheetId="1"/>
      <sheetData sheetId="2">
        <row r="1">
          <cell r="B1" t="str">
            <v>ตารางที่ 3.1  ลำไย : วิเคราะห์เนื้อที่ยืนต้น  เนื้อที่ให้ผล  ผลผลิต  และผลผลิตต่อไร่ รายอำเภอ ปี 2562 ถึง 2563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</row>
        <row r="3">
          <cell r="B3" t="str">
            <v>รวมทั้งประเทศ/</v>
          </cell>
          <cell r="C3" t="str">
            <v>กรมส่งเสริมการเกษตร (รต.รอ.)</v>
          </cell>
          <cell r="K3" t="str">
            <v>กรอบตัวอย่าง</v>
          </cell>
          <cell r="M3" t="str">
            <v>ภาพถ่ายดาวเทียม</v>
          </cell>
          <cell r="N3" t="str">
            <v>ทะเบียนเกษตรกร</v>
          </cell>
          <cell r="O3" t="str">
            <v>PO'61</v>
          </cell>
          <cell r="P3" t="str">
            <v>Printout ปี 2562 (ข้อ 1 และ ข้อ 2)</v>
          </cell>
          <cell r="AE3" t="str">
            <v>ผลวิเคราะห์</v>
          </cell>
        </row>
        <row r="4">
          <cell r="B4" t="str">
            <v>ภาค/จังหวัด/</v>
          </cell>
          <cell r="C4" t="str">
            <v>เนื้อที่ยืนต้น (ไร่)</v>
          </cell>
          <cell r="E4" t="str">
            <v>เนื้อที่ให้ผล (ไร่)</v>
          </cell>
          <cell r="G4" t="str">
            <v>ผลผลิต (ตัน)</v>
          </cell>
          <cell r="I4" t="str">
            <v>ผลผลิตต่อไร่ (กก.)</v>
          </cell>
          <cell r="O4" t="str">
            <v>ยืนต้น</v>
          </cell>
          <cell r="P4" t="str">
            <v>เนื้อที่ยืนต้น (ไร่)</v>
          </cell>
          <cell r="R4" t="str">
            <v>95% CI</v>
          </cell>
          <cell r="T4" t="str">
            <v>CV</v>
          </cell>
          <cell r="U4" t="str">
            <v>นท.ปลูกใหม่ (ไร่)</v>
          </cell>
          <cell r="W4" t="str">
            <v>นท.โค่นทิ้ง (ไร่)</v>
          </cell>
          <cell r="Y4" t="str">
            <v>เนื้อที่ให้ผล (ไร่)</v>
          </cell>
          <cell r="AA4" t="str">
            <v>ผลผลิต (ตัน)</v>
          </cell>
          <cell r="AC4" t="str">
            <v>ผลผลิตต่อไร่ (กก.)</v>
          </cell>
          <cell r="AE4" t="str">
            <v>นท.ยืนต้น (ไร่)</v>
          </cell>
          <cell r="AG4" t="str">
            <v>นท.ปลูกใหม่(ไร่)</v>
          </cell>
          <cell r="AH4" t="str">
            <v>นท.โค่นเคยให้ผล</v>
          </cell>
          <cell r="AI4" t="str">
            <v>นท.ให้ผล (ไร่)</v>
          </cell>
          <cell r="AL4" t="str">
            <v>ผลผลิต (ตัน)</v>
          </cell>
          <cell r="AN4" t="str">
            <v>ผลผลิตต่อไร่ (กก.)</v>
          </cell>
        </row>
        <row r="5">
          <cell r="B5" t="str">
            <v>อำเภอ</v>
          </cell>
          <cell r="C5">
            <v>2562</v>
          </cell>
          <cell r="D5">
            <v>2563</v>
          </cell>
          <cell r="E5">
            <v>2562</v>
          </cell>
          <cell r="F5">
            <v>2563</v>
          </cell>
          <cell r="G5">
            <v>2562</v>
          </cell>
          <cell r="H5">
            <v>2563</v>
          </cell>
          <cell r="I5">
            <v>2562</v>
          </cell>
          <cell r="J5">
            <v>2563</v>
          </cell>
          <cell r="K5">
            <v>2562</v>
          </cell>
          <cell r="L5">
            <v>2563</v>
          </cell>
          <cell r="M5">
            <v>2562</v>
          </cell>
          <cell r="N5">
            <v>2562</v>
          </cell>
          <cell r="O5" t="str">
            <v>(ไร่) ข้อ 2</v>
          </cell>
          <cell r="P5">
            <v>2562</v>
          </cell>
          <cell r="Q5">
            <v>2563</v>
          </cell>
          <cell r="R5" t="str">
            <v>Lower</v>
          </cell>
          <cell r="S5" t="str">
            <v>Upper</v>
          </cell>
          <cell r="T5">
            <v>2563</v>
          </cell>
          <cell r="U5">
            <v>2562</v>
          </cell>
          <cell r="V5">
            <v>2563</v>
          </cell>
          <cell r="W5">
            <v>2562</v>
          </cell>
          <cell r="X5">
            <v>2563</v>
          </cell>
          <cell r="Y5">
            <v>2562</v>
          </cell>
          <cell r="Z5">
            <v>2563</v>
          </cell>
          <cell r="AA5">
            <v>2562</v>
          </cell>
          <cell r="AB5">
            <v>2563</v>
          </cell>
          <cell r="AC5">
            <v>2562</v>
          </cell>
          <cell r="AD5">
            <v>2563</v>
          </cell>
          <cell r="AE5">
            <v>2562</v>
          </cell>
          <cell r="AF5">
            <v>2563</v>
          </cell>
          <cell r="AI5">
            <v>2562</v>
          </cell>
          <cell r="AJ5" t="str">
            <v>ปีแรก(ปลูก60)</v>
          </cell>
          <cell r="AK5">
            <v>2563</v>
          </cell>
          <cell r="AL5">
            <v>2562</v>
          </cell>
          <cell r="AM5">
            <v>2563</v>
          </cell>
          <cell r="AN5">
            <v>2562</v>
          </cell>
          <cell r="AO5">
            <v>2563</v>
          </cell>
        </row>
        <row r="6">
          <cell r="B6" t="str">
            <v>รวมทั้งประเทศ</v>
          </cell>
          <cell r="C6">
            <v>1247898.27</v>
          </cell>
          <cell r="D6">
            <v>1198722.0799999998</v>
          </cell>
          <cell r="E6">
            <v>1107816.7</v>
          </cell>
          <cell r="F6">
            <v>1071156.73</v>
          </cell>
          <cell r="G6">
            <v>748076.81294000009</v>
          </cell>
          <cell r="H6">
            <v>302460.05049999995</v>
          </cell>
          <cell r="I6">
            <v>675</v>
          </cell>
          <cell r="J6">
            <v>282</v>
          </cell>
          <cell r="K6">
            <v>1174628.6000000001</v>
          </cell>
          <cell r="L6">
            <v>1173111.3299999998</v>
          </cell>
          <cell r="N6">
            <v>827868.00749999972</v>
          </cell>
          <cell r="O6">
            <v>1206237</v>
          </cell>
          <cell r="P6">
            <v>1766844</v>
          </cell>
          <cell r="Q6">
            <v>4247133</v>
          </cell>
          <cell r="R6">
            <v>627365</v>
          </cell>
          <cell r="S6">
            <v>8776387</v>
          </cell>
          <cell r="T6">
            <v>10.165089999999999</v>
          </cell>
          <cell r="U6">
            <v>3528</v>
          </cell>
          <cell r="V6">
            <v>9023</v>
          </cell>
          <cell r="W6">
            <v>6340</v>
          </cell>
          <cell r="X6">
            <v>15554</v>
          </cell>
          <cell r="Y6">
            <v>1593721</v>
          </cell>
          <cell r="Z6">
            <v>1684550</v>
          </cell>
          <cell r="AA6">
            <v>1107310.6619999998</v>
          </cell>
          <cell r="AB6">
            <v>1230072.2680000002</v>
          </cell>
          <cell r="AC6">
            <v>695</v>
          </cell>
          <cell r="AD6">
            <v>730</v>
          </cell>
          <cell r="AE6">
            <v>1209925</v>
          </cell>
          <cell r="AF6">
            <v>1207587</v>
          </cell>
          <cell r="AG6">
            <v>3329</v>
          </cell>
          <cell r="AH6">
            <v>5667</v>
          </cell>
          <cell r="AI6">
            <v>1176686</v>
          </cell>
          <cell r="AJ6">
            <v>14217</v>
          </cell>
          <cell r="AK6">
            <v>1185236</v>
          </cell>
          <cell r="AL6">
            <v>1016644.99</v>
          </cell>
          <cell r="AM6">
            <v>1100591.4000000001</v>
          </cell>
          <cell r="AN6">
            <v>864</v>
          </cell>
          <cell r="AO6">
            <v>929</v>
          </cell>
        </row>
        <row r="7">
          <cell r="B7" t="str">
            <v>ภาคเหนือ</v>
          </cell>
          <cell r="C7">
            <v>903938.05</v>
          </cell>
          <cell r="D7">
            <v>897914.51</v>
          </cell>
          <cell r="E7">
            <v>823212</v>
          </cell>
          <cell r="F7">
            <v>815086.88</v>
          </cell>
          <cell r="G7">
            <v>445225.47250000009</v>
          </cell>
          <cell r="H7">
            <v>192038.26599999997</v>
          </cell>
          <cell r="I7">
            <v>541</v>
          </cell>
          <cell r="J7">
            <v>236</v>
          </cell>
          <cell r="K7">
            <v>865815.60000000009</v>
          </cell>
          <cell r="L7">
            <v>855550.41999999993</v>
          </cell>
          <cell r="N7">
            <v>548172.67249999987</v>
          </cell>
          <cell r="O7">
            <v>867363</v>
          </cell>
          <cell r="P7">
            <v>1383282</v>
          </cell>
          <cell r="Q7">
            <v>3750332</v>
          </cell>
          <cell r="R7">
            <v>513821</v>
          </cell>
          <cell r="S7">
            <v>7786660</v>
          </cell>
          <cell r="T7">
            <v>12.020250000000001</v>
          </cell>
          <cell r="U7">
            <v>2385</v>
          </cell>
          <cell r="V7">
            <v>7466</v>
          </cell>
          <cell r="W7">
            <v>5604</v>
          </cell>
          <cell r="X7">
            <v>3352</v>
          </cell>
          <cell r="Y7">
            <v>1222996</v>
          </cell>
          <cell r="Z7">
            <v>1317307</v>
          </cell>
          <cell r="AA7">
            <v>791322.22399999981</v>
          </cell>
          <cell r="AB7">
            <v>899218.54500000004</v>
          </cell>
          <cell r="AC7">
            <v>647</v>
          </cell>
          <cell r="AD7">
            <v>683</v>
          </cell>
          <cell r="AE7">
            <v>885284</v>
          </cell>
          <cell r="AF7">
            <v>882479</v>
          </cell>
          <cell r="AG7">
            <v>1930</v>
          </cell>
          <cell r="AH7">
            <v>4735</v>
          </cell>
          <cell r="AI7">
            <v>863418</v>
          </cell>
          <cell r="AJ7">
            <v>10147</v>
          </cell>
          <cell r="AK7">
            <v>868830</v>
          </cell>
          <cell r="AL7">
            <v>627671.77</v>
          </cell>
          <cell r="AM7">
            <v>648864.12</v>
          </cell>
          <cell r="AN7">
            <v>727</v>
          </cell>
          <cell r="AO7">
            <v>747</v>
          </cell>
        </row>
        <row r="8">
          <cell r="B8" t="str">
            <v>ภาคตะวันออกเฉียงเหนือ</v>
          </cell>
          <cell r="C8">
            <v>50126.95</v>
          </cell>
          <cell r="D8">
            <v>39238.949999999997</v>
          </cell>
          <cell r="E8">
            <v>35791.949999999997</v>
          </cell>
          <cell r="F8">
            <v>27529.7</v>
          </cell>
          <cell r="G8">
            <v>22400.949000000004</v>
          </cell>
          <cell r="H8">
            <v>17125.218999999997</v>
          </cell>
          <cell r="I8">
            <v>626</v>
          </cell>
          <cell r="J8">
            <v>622</v>
          </cell>
          <cell r="K8">
            <v>26746.25</v>
          </cell>
          <cell r="L8">
            <v>26393.95</v>
          </cell>
          <cell r="N8">
            <v>18020.022499999999</v>
          </cell>
          <cell r="O8">
            <v>20360</v>
          </cell>
          <cell r="P8">
            <v>37080</v>
          </cell>
          <cell r="Q8">
            <v>96139</v>
          </cell>
          <cell r="R8">
            <v>15255</v>
          </cell>
          <cell r="S8">
            <v>239887</v>
          </cell>
          <cell r="T8">
            <v>61.7136</v>
          </cell>
          <cell r="U8">
            <v>32</v>
          </cell>
          <cell r="V8">
            <v>1332</v>
          </cell>
          <cell r="W8">
            <v>38</v>
          </cell>
          <cell r="X8">
            <v>249</v>
          </cell>
          <cell r="Y8">
            <v>39830</v>
          </cell>
          <cell r="Z8">
            <v>35528</v>
          </cell>
          <cell r="AA8">
            <v>45442.575999999994</v>
          </cell>
          <cell r="AB8">
            <v>55322.545999999995</v>
          </cell>
          <cell r="AC8">
            <v>1141</v>
          </cell>
          <cell r="AD8">
            <v>1557</v>
          </cell>
          <cell r="AE8">
            <v>33094</v>
          </cell>
          <cell r="AF8">
            <v>33250</v>
          </cell>
          <cell r="AG8">
            <v>229</v>
          </cell>
          <cell r="AH8">
            <v>73</v>
          </cell>
          <cell r="AI8">
            <v>31391</v>
          </cell>
          <cell r="AJ8">
            <v>1080</v>
          </cell>
          <cell r="AK8">
            <v>32398</v>
          </cell>
          <cell r="AL8">
            <v>13435.079999999998</v>
          </cell>
          <cell r="AM8">
            <v>14074.979999999998</v>
          </cell>
          <cell r="AN8">
            <v>428</v>
          </cell>
          <cell r="AO8">
            <v>434</v>
          </cell>
        </row>
        <row r="9">
          <cell r="B9" t="str">
            <v>ภาคกลาง</v>
          </cell>
          <cell r="C9">
            <v>293476.27</v>
          </cell>
          <cell r="D9">
            <v>261279.92</v>
          </cell>
          <cell r="E9">
            <v>248486.75</v>
          </cell>
          <cell r="F9">
            <v>228268.45</v>
          </cell>
          <cell r="G9">
            <v>280403.95144000003</v>
          </cell>
          <cell r="H9">
            <v>93286.525500000003</v>
          </cell>
          <cell r="I9">
            <v>1128</v>
          </cell>
          <cell r="J9">
            <v>409</v>
          </cell>
          <cell r="K9">
            <v>282066.75</v>
          </cell>
          <cell r="L9">
            <v>291166.95999999996</v>
          </cell>
          <cell r="N9">
            <v>261359.10249999992</v>
          </cell>
          <cell r="O9">
            <v>318514</v>
          </cell>
          <cell r="P9">
            <v>346482</v>
          </cell>
          <cell r="Q9">
            <v>400662</v>
          </cell>
          <cell r="R9">
            <v>98289</v>
          </cell>
          <cell r="S9">
            <v>749840</v>
          </cell>
          <cell r="T9">
            <v>19.047550000000001</v>
          </cell>
          <cell r="U9">
            <v>1111</v>
          </cell>
          <cell r="V9">
            <v>225</v>
          </cell>
          <cell r="W9">
            <v>698</v>
          </cell>
          <cell r="X9">
            <v>11953</v>
          </cell>
          <cell r="Y9">
            <v>330895</v>
          </cell>
          <cell r="Z9">
            <v>331715</v>
          </cell>
          <cell r="AA9">
            <v>270545.86199999996</v>
          </cell>
          <cell r="AB9">
            <v>275531.17700000003</v>
          </cell>
          <cell r="AC9">
            <v>818</v>
          </cell>
          <cell r="AD9">
            <v>831</v>
          </cell>
          <cell r="AE9">
            <v>291234</v>
          </cell>
          <cell r="AF9">
            <v>291530</v>
          </cell>
          <cell r="AG9">
            <v>1155</v>
          </cell>
          <cell r="AH9">
            <v>859</v>
          </cell>
          <cell r="AI9">
            <v>281594</v>
          </cell>
          <cell r="AJ9">
            <v>2984</v>
          </cell>
          <cell r="AK9">
            <v>283719</v>
          </cell>
          <cell r="AL9">
            <v>375305.4</v>
          </cell>
          <cell r="AM9">
            <v>437425.94</v>
          </cell>
          <cell r="AN9">
            <v>1333</v>
          </cell>
          <cell r="AO9">
            <v>1542</v>
          </cell>
        </row>
        <row r="10">
          <cell r="B10" t="str">
            <v>ภาคใต้</v>
          </cell>
          <cell r="C10">
            <v>357</v>
          </cell>
          <cell r="D10">
            <v>288.7</v>
          </cell>
          <cell r="E10">
            <v>326</v>
          </cell>
          <cell r="F10">
            <v>271.7</v>
          </cell>
          <cell r="G10">
            <v>46.44</v>
          </cell>
          <cell r="H10">
            <v>10.040000000000001</v>
          </cell>
          <cell r="I10">
            <v>142</v>
          </cell>
          <cell r="J10">
            <v>37</v>
          </cell>
          <cell r="K10">
            <v>0</v>
          </cell>
          <cell r="L10">
            <v>0</v>
          </cell>
          <cell r="N10">
            <v>316.20999999999998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–</v>
          </cell>
          <cell r="AD10" t="str">
            <v>–</v>
          </cell>
          <cell r="AE10">
            <v>313</v>
          </cell>
          <cell r="AF10">
            <v>328</v>
          </cell>
          <cell r="AG10">
            <v>15</v>
          </cell>
          <cell r="AH10">
            <v>0</v>
          </cell>
          <cell r="AI10">
            <v>283</v>
          </cell>
          <cell r="AJ10">
            <v>6</v>
          </cell>
          <cell r="AK10">
            <v>289</v>
          </cell>
          <cell r="AL10">
            <v>232.74</v>
          </cell>
          <cell r="AM10">
            <v>226.35999999999999</v>
          </cell>
          <cell r="AN10">
            <v>822</v>
          </cell>
          <cell r="AO10">
            <v>783</v>
          </cell>
        </row>
        <row r="11">
          <cell r="B11" t="str">
            <v>เชียงราย</v>
          </cell>
          <cell r="C11">
            <v>325188.54000000004</v>
          </cell>
          <cell r="D11">
            <v>371090.29000000004</v>
          </cell>
          <cell r="E11">
            <v>198837.28999999998</v>
          </cell>
          <cell r="F11">
            <v>218825.28999999998</v>
          </cell>
          <cell r="G11">
            <v>40705</v>
          </cell>
          <cell r="H11">
            <v>36828</v>
          </cell>
          <cell r="I11">
            <v>205</v>
          </cell>
          <cell r="J11">
            <v>168</v>
          </cell>
          <cell r="M11">
            <v>380779.43435599998</v>
          </cell>
          <cell r="N11">
            <v>356538</v>
          </cell>
          <cell r="P11">
            <v>271480.68395999999</v>
          </cell>
          <cell r="Q11">
            <v>272280.30895999999</v>
          </cell>
          <cell r="Y11">
            <v>215848.22373999999</v>
          </cell>
          <cell r="Z11">
            <v>228259.94040999998</v>
          </cell>
          <cell r="AA11">
            <v>37512</v>
          </cell>
          <cell r="AB11">
            <v>40606</v>
          </cell>
          <cell r="AC11">
            <v>174</v>
          </cell>
          <cell r="AD11">
            <v>178</v>
          </cell>
          <cell r="AE11">
            <v>388869</v>
          </cell>
          <cell r="AF11">
            <v>389364</v>
          </cell>
          <cell r="AG11">
            <v>6000</v>
          </cell>
          <cell r="AH11">
            <v>5505</v>
          </cell>
          <cell r="AI11">
            <v>288967</v>
          </cell>
          <cell r="AJ11">
            <v>27407</v>
          </cell>
          <cell r="AK11">
            <v>309539</v>
          </cell>
          <cell r="AL11">
            <v>60456</v>
          </cell>
          <cell r="AM11">
            <v>64278</v>
          </cell>
          <cell r="AN11">
            <v>209</v>
          </cell>
          <cell r="AO11">
            <v>208</v>
          </cell>
        </row>
        <row r="12">
          <cell r="B12" t="str">
            <v>01 เมืองเชียงราย</v>
          </cell>
          <cell r="C12">
            <v>30912</v>
          </cell>
          <cell r="D12">
            <v>30845</v>
          </cell>
          <cell r="E12">
            <v>24731</v>
          </cell>
          <cell r="F12">
            <v>24751</v>
          </cell>
          <cell r="G12">
            <v>13069</v>
          </cell>
          <cell r="H12">
            <v>11057</v>
          </cell>
          <cell r="I12">
            <v>528.44000000000005</v>
          </cell>
          <cell r="J12">
            <v>446.72538483293602</v>
          </cell>
          <cell r="M12">
            <v>42350.705842000003</v>
          </cell>
          <cell r="N12">
            <v>26282</v>
          </cell>
          <cell r="P12">
            <v>7332.0666700000002</v>
          </cell>
          <cell r="Q12">
            <v>7332.0666700000002</v>
          </cell>
          <cell r="Y12">
            <v>6545.7083300000004</v>
          </cell>
          <cell r="Z12">
            <v>6545.7083300000004</v>
          </cell>
          <cell r="AA12">
            <v>864</v>
          </cell>
          <cell r="AB12">
            <v>880</v>
          </cell>
          <cell r="AC12">
            <v>131.92633220643364</v>
          </cell>
          <cell r="AD12">
            <v>134.36794471409024</v>
          </cell>
          <cell r="AE12">
            <v>35083</v>
          </cell>
          <cell r="AF12">
            <v>34704</v>
          </cell>
          <cell r="AG12">
            <v>99</v>
          </cell>
          <cell r="AH12">
            <v>478</v>
          </cell>
          <cell r="AI12">
            <v>29684</v>
          </cell>
          <cell r="AJ12">
            <v>2661</v>
          </cell>
          <cell r="AK12">
            <v>31867</v>
          </cell>
          <cell r="AL12">
            <v>5924</v>
          </cell>
          <cell r="AM12">
            <v>6610</v>
          </cell>
          <cell r="AN12">
            <v>198</v>
          </cell>
          <cell r="AO12">
            <v>207</v>
          </cell>
        </row>
        <row r="13">
          <cell r="B13" t="str">
            <v>02 เชียงของ</v>
          </cell>
          <cell r="C13">
            <v>49377.75</v>
          </cell>
          <cell r="D13">
            <v>49377.75</v>
          </cell>
          <cell r="E13">
            <v>24110.75</v>
          </cell>
          <cell r="F13">
            <v>24110.75</v>
          </cell>
          <cell r="G13">
            <v>1893</v>
          </cell>
          <cell r="H13">
            <v>10</v>
          </cell>
          <cell r="I13">
            <v>78.52</v>
          </cell>
          <cell r="J13">
            <v>0.41475275551361945</v>
          </cell>
          <cell r="M13">
            <v>35267.551346</v>
          </cell>
          <cell r="N13">
            <v>41356</v>
          </cell>
          <cell r="P13">
            <v>9049.0214599999999</v>
          </cell>
          <cell r="Q13">
            <v>9049.0214599999999</v>
          </cell>
          <cell r="Y13">
            <v>8193.7279199999994</v>
          </cell>
          <cell r="Z13">
            <v>8193.7279199999994</v>
          </cell>
          <cell r="AA13">
            <v>811</v>
          </cell>
          <cell r="AB13">
            <v>1004</v>
          </cell>
          <cell r="AC13">
            <v>98.968662321655415</v>
          </cell>
          <cell r="AD13">
            <v>122.48978342082906</v>
          </cell>
          <cell r="AE13">
            <v>41648</v>
          </cell>
          <cell r="AF13">
            <v>41356</v>
          </cell>
          <cell r="AG13">
            <v>495</v>
          </cell>
          <cell r="AH13">
            <v>787</v>
          </cell>
          <cell r="AI13">
            <v>36364</v>
          </cell>
          <cell r="AJ13">
            <v>2632</v>
          </cell>
          <cell r="AK13">
            <v>38209</v>
          </cell>
          <cell r="AL13">
            <v>8475</v>
          </cell>
          <cell r="AM13">
            <v>9227</v>
          </cell>
          <cell r="AN13">
            <v>240</v>
          </cell>
          <cell r="AO13">
            <v>241</v>
          </cell>
        </row>
        <row r="14">
          <cell r="B14" t="str">
            <v>03 เชียงแสน</v>
          </cell>
          <cell r="C14">
            <v>15584</v>
          </cell>
          <cell r="D14">
            <v>15584</v>
          </cell>
          <cell r="E14">
            <v>10600</v>
          </cell>
          <cell r="F14">
            <v>10600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26160</v>
          </cell>
          <cell r="N14">
            <v>24960</v>
          </cell>
          <cell r="P14">
            <v>13452.166670000001</v>
          </cell>
          <cell r="Q14">
            <v>13452.166670000001</v>
          </cell>
          <cell r="Y14">
            <v>11478.666660000001</v>
          </cell>
          <cell r="Z14">
            <v>11784.666670000001</v>
          </cell>
          <cell r="AA14">
            <v>1559</v>
          </cell>
          <cell r="AB14">
            <v>2243</v>
          </cell>
          <cell r="AC14">
            <v>135.78870956864253</v>
          </cell>
          <cell r="AD14">
            <v>190.34112117742234</v>
          </cell>
          <cell r="AE14">
            <v>25799</v>
          </cell>
          <cell r="AF14">
            <v>26160</v>
          </cell>
          <cell r="AG14">
            <v>555</v>
          </cell>
          <cell r="AH14">
            <v>194</v>
          </cell>
          <cell r="AI14">
            <v>16986</v>
          </cell>
          <cell r="AJ14">
            <v>2035</v>
          </cell>
          <cell r="AK14">
            <v>18827</v>
          </cell>
          <cell r="AL14">
            <v>3888</v>
          </cell>
          <cell r="AM14">
            <v>4177</v>
          </cell>
          <cell r="AN14">
            <v>195</v>
          </cell>
          <cell r="AO14">
            <v>222</v>
          </cell>
        </row>
        <row r="15">
          <cell r="B15" t="str">
            <v>04 เทิง</v>
          </cell>
          <cell r="C15">
            <v>48891</v>
          </cell>
          <cell r="D15">
            <v>54167</v>
          </cell>
          <cell r="E15">
            <v>29717</v>
          </cell>
          <cell r="F15">
            <v>34540</v>
          </cell>
          <cell r="G15">
            <v>0</v>
          </cell>
          <cell r="H15">
            <v>655</v>
          </cell>
          <cell r="I15">
            <v>0</v>
          </cell>
          <cell r="J15">
            <v>18.967139548349738</v>
          </cell>
          <cell r="M15">
            <v>48171.254481999997</v>
          </cell>
          <cell r="N15">
            <v>60495</v>
          </cell>
          <cell r="P15">
            <v>16432.4925</v>
          </cell>
          <cell r="Q15">
            <v>16432.4925</v>
          </cell>
          <cell r="Y15">
            <v>13765.692499999999</v>
          </cell>
          <cell r="Z15">
            <v>14546.192499999999</v>
          </cell>
          <cell r="AA15">
            <v>2134</v>
          </cell>
          <cell r="AB15">
            <v>2365</v>
          </cell>
          <cell r="AC15">
            <v>155.04430670669129</v>
          </cell>
          <cell r="AD15">
            <v>162.60483628275924</v>
          </cell>
          <cell r="AE15">
            <v>47275</v>
          </cell>
          <cell r="AF15">
            <v>48171</v>
          </cell>
          <cell r="AG15">
            <v>1010</v>
          </cell>
          <cell r="AH15">
            <v>114</v>
          </cell>
          <cell r="AI15">
            <v>39249</v>
          </cell>
          <cell r="AJ15">
            <v>3725</v>
          </cell>
          <cell r="AK15">
            <v>42860</v>
          </cell>
          <cell r="AL15">
            <v>9676</v>
          </cell>
          <cell r="AM15">
            <v>10148</v>
          </cell>
          <cell r="AN15">
            <v>232</v>
          </cell>
          <cell r="AO15">
            <v>237</v>
          </cell>
        </row>
        <row r="16">
          <cell r="B16" t="str">
            <v>05 พาน</v>
          </cell>
          <cell r="C16">
            <v>6901.75</v>
          </cell>
          <cell r="D16">
            <v>6901.75</v>
          </cell>
          <cell r="E16">
            <v>2364</v>
          </cell>
          <cell r="F16">
            <v>2364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7266.0054799999998</v>
          </cell>
          <cell r="N16">
            <v>6487</v>
          </cell>
          <cell r="P16">
            <v>0</v>
          </cell>
          <cell r="Q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7266</v>
          </cell>
          <cell r="AF16">
            <v>7266</v>
          </cell>
          <cell r="AG16">
            <v>88</v>
          </cell>
          <cell r="AH16">
            <v>88</v>
          </cell>
          <cell r="AI16">
            <v>7266</v>
          </cell>
          <cell r="AJ16">
            <v>567</v>
          </cell>
          <cell r="AK16">
            <v>7266</v>
          </cell>
          <cell r="AL16">
            <v>1034</v>
          </cell>
          <cell r="AM16">
            <v>1047</v>
          </cell>
          <cell r="AN16">
            <v>134</v>
          </cell>
          <cell r="AO16">
            <v>144</v>
          </cell>
        </row>
        <row r="17">
          <cell r="B17" t="str">
            <v>06 แม่จัน</v>
          </cell>
          <cell r="C17">
            <v>7419</v>
          </cell>
          <cell r="D17">
            <v>15525</v>
          </cell>
          <cell r="E17">
            <v>6207</v>
          </cell>
          <cell r="F17">
            <v>14313</v>
          </cell>
          <cell r="G17">
            <v>84</v>
          </cell>
          <cell r="H17">
            <v>0</v>
          </cell>
          <cell r="I17">
            <v>13.5</v>
          </cell>
          <cell r="J17">
            <v>0</v>
          </cell>
          <cell r="M17">
            <v>26884.435332000001</v>
          </cell>
          <cell r="N17">
            <v>11774</v>
          </cell>
          <cell r="P17">
            <v>44066.125</v>
          </cell>
          <cell r="Q17">
            <v>44066.125</v>
          </cell>
          <cell r="Y17">
            <v>23513.125</v>
          </cell>
          <cell r="Z17">
            <v>29888.125</v>
          </cell>
          <cell r="AA17">
            <v>2298</v>
          </cell>
          <cell r="AB17">
            <v>2870</v>
          </cell>
          <cell r="AC17">
            <v>97.739889955078283</v>
          </cell>
          <cell r="AD17">
            <v>96.019411276886729</v>
          </cell>
          <cell r="AE17">
            <v>27740</v>
          </cell>
          <cell r="AF17">
            <v>26884</v>
          </cell>
          <cell r="AG17">
            <v>553</v>
          </cell>
          <cell r="AH17">
            <v>1409</v>
          </cell>
          <cell r="AI17">
            <v>16714</v>
          </cell>
          <cell r="AJ17">
            <v>2165</v>
          </cell>
          <cell r="AK17">
            <v>17470</v>
          </cell>
          <cell r="AL17">
            <v>4018</v>
          </cell>
          <cell r="AM17">
            <v>3716</v>
          </cell>
          <cell r="AN17">
            <v>231</v>
          </cell>
          <cell r="AO17">
            <v>213</v>
          </cell>
        </row>
        <row r="18">
          <cell r="B18" t="str">
            <v>07 แม่สรวย</v>
          </cell>
          <cell r="C18">
            <v>8841.5400000000009</v>
          </cell>
          <cell r="D18">
            <v>8951.5400000000009</v>
          </cell>
          <cell r="E18">
            <v>4106.79</v>
          </cell>
          <cell r="F18">
            <v>4216.79</v>
          </cell>
          <cell r="G18">
            <v>1370</v>
          </cell>
          <cell r="H18">
            <v>1346</v>
          </cell>
          <cell r="I18">
            <v>333.57</v>
          </cell>
          <cell r="J18">
            <v>319.13374865715389</v>
          </cell>
          <cell r="M18">
            <v>9057.3090250000005</v>
          </cell>
          <cell r="N18">
            <v>9930</v>
          </cell>
          <cell r="P18">
            <v>3795</v>
          </cell>
          <cell r="Q18">
            <v>3795</v>
          </cell>
          <cell r="Y18">
            <v>3018</v>
          </cell>
          <cell r="Z18">
            <v>3795</v>
          </cell>
          <cell r="AA18">
            <v>421</v>
          </cell>
          <cell r="AB18">
            <v>472</v>
          </cell>
          <cell r="AC18">
            <v>139.52275237574554</v>
          </cell>
          <cell r="AD18">
            <v>124.38963548353095</v>
          </cell>
          <cell r="AE18">
            <v>9930</v>
          </cell>
          <cell r="AF18">
            <v>9930</v>
          </cell>
          <cell r="AG18">
            <v>174</v>
          </cell>
          <cell r="AH18">
            <v>174</v>
          </cell>
          <cell r="AI18">
            <v>9930</v>
          </cell>
          <cell r="AJ18">
            <v>928</v>
          </cell>
          <cell r="AK18">
            <v>9930</v>
          </cell>
          <cell r="AL18">
            <v>2159</v>
          </cell>
          <cell r="AM18">
            <v>1844</v>
          </cell>
          <cell r="AN18">
            <v>183</v>
          </cell>
          <cell r="AO18">
            <v>186</v>
          </cell>
        </row>
        <row r="19">
          <cell r="B19" t="str">
            <v>08 แม่สาย</v>
          </cell>
          <cell r="C19">
            <v>960.5</v>
          </cell>
          <cell r="D19">
            <v>960.5</v>
          </cell>
          <cell r="E19">
            <v>856</v>
          </cell>
          <cell r="F19">
            <v>856</v>
          </cell>
          <cell r="G19">
            <v>167</v>
          </cell>
          <cell r="H19">
            <v>121</v>
          </cell>
          <cell r="I19">
            <v>195.56</v>
          </cell>
          <cell r="J19">
            <v>140.88785046728972</v>
          </cell>
          <cell r="M19">
            <v>795.91134299999999</v>
          </cell>
          <cell r="N19">
            <v>231</v>
          </cell>
          <cell r="P19">
            <v>0</v>
          </cell>
          <cell r="Q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899</v>
          </cell>
          <cell r="AF19">
            <v>796</v>
          </cell>
          <cell r="AG19">
            <v>0</v>
          </cell>
          <cell r="AH19">
            <v>103</v>
          </cell>
          <cell r="AI19">
            <v>369</v>
          </cell>
          <cell r="AJ19">
            <v>75</v>
          </cell>
          <cell r="AK19">
            <v>341</v>
          </cell>
          <cell r="AL19">
            <v>73</v>
          </cell>
          <cell r="AM19">
            <v>67</v>
          </cell>
          <cell r="AN19">
            <v>304</v>
          </cell>
          <cell r="AO19">
            <v>196</v>
          </cell>
        </row>
        <row r="20">
          <cell r="B20" t="str">
            <v>09 เวียงป่าเป้า</v>
          </cell>
          <cell r="C20">
            <v>12263</v>
          </cell>
          <cell r="D20">
            <v>15327.75</v>
          </cell>
          <cell r="E20">
            <v>7781.75</v>
          </cell>
          <cell r="F20">
            <v>11554.75</v>
          </cell>
          <cell r="G20">
            <v>409</v>
          </cell>
          <cell r="H20">
            <v>2037</v>
          </cell>
          <cell r="I20">
            <v>52.5</v>
          </cell>
          <cell r="J20">
            <v>176.31774811224821</v>
          </cell>
          <cell r="M20">
            <v>15562.556248999999</v>
          </cell>
          <cell r="N20">
            <v>12460</v>
          </cell>
          <cell r="P20">
            <v>1567.25</v>
          </cell>
          <cell r="Q20">
            <v>1567.25</v>
          </cell>
          <cell r="Y20">
            <v>1491.25</v>
          </cell>
          <cell r="Z20">
            <v>1567.25</v>
          </cell>
          <cell r="AA20">
            <v>207</v>
          </cell>
          <cell r="AB20">
            <v>280</v>
          </cell>
          <cell r="AC20">
            <v>138.88348700754401</v>
          </cell>
          <cell r="AD20">
            <v>178.46418886584783</v>
          </cell>
          <cell r="AE20">
            <v>12210</v>
          </cell>
          <cell r="AF20">
            <v>12460</v>
          </cell>
          <cell r="AG20">
            <v>250</v>
          </cell>
          <cell r="AH20">
            <v>0</v>
          </cell>
          <cell r="AI20">
            <v>9410</v>
          </cell>
          <cell r="AJ20">
            <v>896</v>
          </cell>
          <cell r="AK20">
            <v>10306</v>
          </cell>
          <cell r="AL20">
            <v>1426</v>
          </cell>
          <cell r="AM20">
            <v>1837</v>
          </cell>
          <cell r="AN20">
            <v>126</v>
          </cell>
          <cell r="AO20">
            <v>178</v>
          </cell>
        </row>
        <row r="21">
          <cell r="B21" t="str">
            <v>10 ป่าแดด</v>
          </cell>
          <cell r="C21">
            <v>1898</v>
          </cell>
          <cell r="D21">
            <v>3796</v>
          </cell>
          <cell r="E21">
            <v>0</v>
          </cell>
          <cell r="F21">
            <v>1898</v>
          </cell>
          <cell r="G21">
            <v>0</v>
          </cell>
          <cell r="H21">
            <v>393</v>
          </cell>
          <cell r="I21">
            <v>0</v>
          </cell>
          <cell r="J21">
            <v>207.1917808219178</v>
          </cell>
          <cell r="M21">
            <v>1913.8807320000001</v>
          </cell>
          <cell r="N21">
            <v>2280</v>
          </cell>
          <cell r="P21">
            <v>1711</v>
          </cell>
          <cell r="Q21">
            <v>1711</v>
          </cell>
          <cell r="Y21">
            <v>1711</v>
          </cell>
          <cell r="Z21">
            <v>1711</v>
          </cell>
          <cell r="AA21">
            <v>318</v>
          </cell>
          <cell r="AB21">
            <v>330</v>
          </cell>
          <cell r="AC21">
            <v>186.13033313851548</v>
          </cell>
          <cell r="AD21">
            <v>192.91447496785506</v>
          </cell>
          <cell r="AE21">
            <v>2361</v>
          </cell>
          <cell r="AF21">
            <v>2280</v>
          </cell>
          <cell r="AG21">
            <v>0</v>
          </cell>
          <cell r="AH21">
            <v>81</v>
          </cell>
          <cell r="AI21">
            <v>1764</v>
          </cell>
          <cell r="AJ21">
            <v>172</v>
          </cell>
          <cell r="AK21">
            <v>1855</v>
          </cell>
          <cell r="AL21">
            <v>202</v>
          </cell>
          <cell r="AM21">
            <v>262</v>
          </cell>
          <cell r="AN21">
            <v>133</v>
          </cell>
          <cell r="AO21">
            <v>141</v>
          </cell>
        </row>
        <row r="22">
          <cell r="B22" t="str">
            <v>11 เวียงชัย</v>
          </cell>
          <cell r="C22">
            <v>14525</v>
          </cell>
          <cell r="D22">
            <v>42086</v>
          </cell>
          <cell r="E22">
            <v>5285</v>
          </cell>
          <cell r="F22">
            <v>6148</v>
          </cell>
          <cell r="G22">
            <v>5155</v>
          </cell>
          <cell r="H22">
            <v>1820</v>
          </cell>
          <cell r="I22">
            <v>975.4</v>
          </cell>
          <cell r="J22">
            <v>296.00431034482756</v>
          </cell>
          <cell r="M22">
            <v>25035.077901000001</v>
          </cell>
          <cell r="N22">
            <v>23230</v>
          </cell>
          <cell r="P22">
            <v>21849.5</v>
          </cell>
          <cell r="Q22">
            <v>21724.833330000001</v>
          </cell>
          <cell r="Y22">
            <v>20019.166669999999</v>
          </cell>
          <cell r="Z22">
            <v>21382.833330000001</v>
          </cell>
          <cell r="AA22">
            <v>4533</v>
          </cell>
          <cell r="AB22">
            <v>4742</v>
          </cell>
          <cell r="AC22">
            <v>226.44183487084183</v>
          </cell>
          <cell r="AD22">
            <v>221.78207599909305</v>
          </cell>
          <cell r="AE22">
            <v>25588</v>
          </cell>
          <cell r="AF22">
            <v>25035</v>
          </cell>
          <cell r="AG22">
            <v>301</v>
          </cell>
          <cell r="AH22">
            <v>854</v>
          </cell>
          <cell r="AI22">
            <v>13064</v>
          </cell>
          <cell r="AJ22">
            <v>1381</v>
          </cell>
          <cell r="AK22">
            <v>13591</v>
          </cell>
          <cell r="AL22">
            <v>3166</v>
          </cell>
          <cell r="AM22">
            <v>2789</v>
          </cell>
          <cell r="AN22">
            <v>237</v>
          </cell>
          <cell r="AO22">
            <v>205</v>
          </cell>
        </row>
        <row r="23">
          <cell r="B23" t="str">
            <v>12 พญาเม็งราย</v>
          </cell>
          <cell r="C23">
            <v>29181</v>
          </cell>
          <cell r="D23">
            <v>29181</v>
          </cell>
          <cell r="E23">
            <v>19312</v>
          </cell>
          <cell r="F23">
            <v>19312</v>
          </cell>
          <cell r="G23">
            <v>6754</v>
          </cell>
          <cell r="H23">
            <v>7138</v>
          </cell>
          <cell r="I23">
            <v>349.74</v>
          </cell>
          <cell r="J23">
            <v>369.63377692626347</v>
          </cell>
          <cell r="M23">
            <v>35232.066763000003</v>
          </cell>
          <cell r="N23">
            <v>36333</v>
          </cell>
          <cell r="P23">
            <v>59650.886659999996</v>
          </cell>
          <cell r="Q23">
            <v>59893.553330000002</v>
          </cell>
          <cell r="Y23">
            <v>40808.720000000001</v>
          </cell>
          <cell r="Z23">
            <v>41222.720000000001</v>
          </cell>
          <cell r="AA23">
            <v>7816</v>
          </cell>
          <cell r="AB23">
            <v>8261</v>
          </cell>
          <cell r="AC23">
            <v>191.52239398834365</v>
          </cell>
          <cell r="AD23">
            <v>200.38713481303515</v>
          </cell>
          <cell r="AE23">
            <v>36104</v>
          </cell>
          <cell r="AF23">
            <v>36333</v>
          </cell>
          <cell r="AG23">
            <v>346</v>
          </cell>
          <cell r="AH23">
            <v>117</v>
          </cell>
          <cell r="AI23">
            <v>28257</v>
          </cell>
          <cell r="AJ23">
            <v>2227</v>
          </cell>
          <cell r="AK23">
            <v>30367</v>
          </cell>
          <cell r="AL23">
            <v>5007</v>
          </cell>
          <cell r="AM23">
            <v>6000</v>
          </cell>
          <cell r="AN23">
            <v>192</v>
          </cell>
          <cell r="AO23">
            <v>198</v>
          </cell>
        </row>
        <row r="24">
          <cell r="B24" t="str">
            <v>13 เวียงแก่น</v>
          </cell>
          <cell r="C24">
            <v>23138</v>
          </cell>
          <cell r="D24">
            <v>23138</v>
          </cell>
          <cell r="E24">
            <v>17211</v>
          </cell>
          <cell r="F24">
            <v>17211</v>
          </cell>
          <cell r="G24">
            <v>7741</v>
          </cell>
          <cell r="H24">
            <v>8952</v>
          </cell>
          <cell r="I24">
            <v>449.79</v>
          </cell>
          <cell r="J24">
            <v>520.13247341816282</v>
          </cell>
          <cell r="M24">
            <v>18905.527885</v>
          </cell>
          <cell r="N24">
            <v>25717</v>
          </cell>
          <cell r="P24">
            <v>33807.333339999997</v>
          </cell>
          <cell r="Q24">
            <v>33807.333339999997</v>
          </cell>
          <cell r="Y24">
            <v>30396</v>
          </cell>
          <cell r="Z24">
            <v>30396</v>
          </cell>
          <cell r="AA24">
            <v>4690</v>
          </cell>
          <cell r="AB24">
            <v>4939</v>
          </cell>
          <cell r="AC24">
            <v>154.3013801158047</v>
          </cell>
          <cell r="AD24">
            <v>162.49022075273064</v>
          </cell>
          <cell r="AE24">
            <v>25911</v>
          </cell>
          <cell r="AF24">
            <v>25717</v>
          </cell>
          <cell r="AG24">
            <v>434</v>
          </cell>
          <cell r="AH24">
            <v>628</v>
          </cell>
          <cell r="AI24">
            <v>18264</v>
          </cell>
          <cell r="AJ24">
            <v>1606</v>
          </cell>
          <cell r="AK24">
            <v>19242</v>
          </cell>
          <cell r="AL24">
            <v>4152</v>
          </cell>
          <cell r="AM24">
            <v>4288</v>
          </cell>
          <cell r="AN24">
            <v>237</v>
          </cell>
          <cell r="AO24">
            <v>223</v>
          </cell>
        </row>
        <row r="25">
          <cell r="B25" t="str">
            <v>14 ขุนตาล</v>
          </cell>
          <cell r="C25">
            <v>1427</v>
          </cell>
          <cell r="D25">
            <v>2421</v>
          </cell>
          <cell r="E25">
            <v>413</v>
          </cell>
          <cell r="F25">
            <v>1149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3964.8804540000001</v>
          </cell>
          <cell r="N25">
            <v>1310</v>
          </cell>
          <cell r="P25">
            <v>0</v>
          </cell>
          <cell r="Q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4099</v>
          </cell>
          <cell r="AF25">
            <v>3965</v>
          </cell>
          <cell r="AG25">
            <v>39</v>
          </cell>
          <cell r="AH25">
            <v>173</v>
          </cell>
          <cell r="AI25">
            <v>3952</v>
          </cell>
          <cell r="AJ25">
            <v>283</v>
          </cell>
          <cell r="AK25">
            <v>3965</v>
          </cell>
          <cell r="AL25">
            <v>576</v>
          </cell>
          <cell r="AM25">
            <v>626</v>
          </cell>
          <cell r="AN25">
            <v>154</v>
          </cell>
          <cell r="AO25">
            <v>158</v>
          </cell>
        </row>
        <row r="26">
          <cell r="B26" t="str">
            <v>15 แม่ฟ้าหลวง</v>
          </cell>
          <cell r="C26">
            <v>30482</v>
          </cell>
          <cell r="D26">
            <v>30482</v>
          </cell>
          <cell r="E26">
            <v>15816</v>
          </cell>
          <cell r="F26">
            <v>15816</v>
          </cell>
          <cell r="G26">
            <v>2188</v>
          </cell>
          <cell r="H26">
            <v>126</v>
          </cell>
          <cell r="I26">
            <v>138.36000000000001</v>
          </cell>
          <cell r="J26">
            <v>7.9666160849772378</v>
          </cell>
          <cell r="M26">
            <v>10548.93864</v>
          </cell>
          <cell r="N26">
            <v>13445</v>
          </cell>
          <cell r="P26">
            <v>0</v>
          </cell>
          <cell r="Q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13145</v>
          </cell>
          <cell r="AF26">
            <v>13445</v>
          </cell>
          <cell r="AG26">
            <v>300</v>
          </cell>
          <cell r="AH26">
            <v>0</v>
          </cell>
          <cell r="AI26">
            <v>7916</v>
          </cell>
          <cell r="AJ26">
            <v>659</v>
          </cell>
          <cell r="AK26">
            <v>8575</v>
          </cell>
          <cell r="AL26">
            <v>987</v>
          </cell>
          <cell r="AM26">
            <v>924</v>
          </cell>
          <cell r="AN26">
            <v>101</v>
          </cell>
          <cell r="AO26">
            <v>108</v>
          </cell>
        </row>
        <row r="27">
          <cell r="B27" t="str">
            <v>16 แม่ลาว</v>
          </cell>
          <cell r="C27">
            <v>5974</v>
          </cell>
          <cell r="D27">
            <v>5585</v>
          </cell>
          <cell r="E27">
            <v>2878</v>
          </cell>
          <cell r="F27">
            <v>2537</v>
          </cell>
          <cell r="G27">
            <v>945</v>
          </cell>
          <cell r="H27">
            <v>344</v>
          </cell>
          <cell r="I27">
            <v>328.26799999999997</v>
          </cell>
          <cell r="J27">
            <v>135.53409538825383</v>
          </cell>
          <cell r="M27">
            <v>7726.1963830000004</v>
          </cell>
          <cell r="N27">
            <v>6317</v>
          </cell>
          <cell r="P27">
            <v>2844</v>
          </cell>
          <cell r="Q27">
            <v>2844</v>
          </cell>
          <cell r="Y27">
            <v>1969</v>
          </cell>
          <cell r="Z27">
            <v>2317</v>
          </cell>
          <cell r="AA27">
            <v>302</v>
          </cell>
          <cell r="AB27">
            <v>368</v>
          </cell>
          <cell r="AC27">
            <v>153.58430675469782</v>
          </cell>
          <cell r="AD27">
            <v>158.86793267155804</v>
          </cell>
          <cell r="AE27">
            <v>7700</v>
          </cell>
          <cell r="AF27">
            <v>7726</v>
          </cell>
          <cell r="AG27">
            <v>119</v>
          </cell>
          <cell r="AH27">
            <v>93</v>
          </cell>
          <cell r="AI27">
            <v>4553</v>
          </cell>
          <cell r="AJ27">
            <v>433</v>
          </cell>
          <cell r="AK27">
            <v>4893</v>
          </cell>
          <cell r="AL27">
            <v>1149</v>
          </cell>
          <cell r="AM27">
            <v>1180</v>
          </cell>
          <cell r="AN27">
            <v>215</v>
          </cell>
          <cell r="AO27">
            <v>241</v>
          </cell>
        </row>
        <row r="28">
          <cell r="B28" t="str">
            <v>17 เวียงเชียงรุ้ง</v>
          </cell>
          <cell r="C28">
            <v>16347</v>
          </cell>
          <cell r="D28">
            <v>15695</v>
          </cell>
          <cell r="E28">
            <v>12078</v>
          </cell>
          <cell r="F28">
            <v>12078</v>
          </cell>
          <cell r="G28">
            <v>930</v>
          </cell>
          <cell r="H28">
            <v>1907</v>
          </cell>
          <cell r="I28">
            <v>77.010000000000005</v>
          </cell>
          <cell r="J28">
            <v>157.86562344759065</v>
          </cell>
          <cell r="M28">
            <v>17584.498911999999</v>
          </cell>
          <cell r="N28">
            <v>18783</v>
          </cell>
          <cell r="P28">
            <v>16269.924999999999</v>
          </cell>
          <cell r="Q28">
            <v>16269.924999999999</v>
          </cell>
          <cell r="Y28">
            <v>14899.25</v>
          </cell>
          <cell r="Z28">
            <v>16091.8</v>
          </cell>
          <cell r="AA28">
            <v>2883</v>
          </cell>
          <cell r="AB28">
            <v>3221</v>
          </cell>
          <cell r="AC28">
            <v>193.49137540480226</v>
          </cell>
          <cell r="AD28">
            <v>200.17925278713383</v>
          </cell>
          <cell r="AE28">
            <v>18669</v>
          </cell>
          <cell r="AF28">
            <v>18783</v>
          </cell>
          <cell r="AG28">
            <v>198</v>
          </cell>
          <cell r="AH28">
            <v>84</v>
          </cell>
          <cell r="AI28">
            <v>15005</v>
          </cell>
          <cell r="AJ28">
            <v>1371</v>
          </cell>
          <cell r="AK28">
            <v>16292</v>
          </cell>
          <cell r="AL28">
            <v>3354</v>
          </cell>
          <cell r="AM28">
            <v>3735</v>
          </cell>
          <cell r="AN28">
            <v>206</v>
          </cell>
          <cell r="AO28">
            <v>229</v>
          </cell>
        </row>
        <row r="29">
          <cell r="B29" t="str">
            <v>18 ดอยหลวง</v>
          </cell>
          <cell r="C29">
            <v>21066</v>
          </cell>
          <cell r="D29">
            <v>21066</v>
          </cell>
          <cell r="E29">
            <v>15370</v>
          </cell>
          <cell r="F29">
            <v>15370</v>
          </cell>
          <cell r="G29">
            <v>0</v>
          </cell>
          <cell r="H29">
            <v>922</v>
          </cell>
          <cell r="I29">
            <v>0</v>
          </cell>
          <cell r="J29">
            <v>60</v>
          </cell>
          <cell r="M29">
            <v>48352.637586999997</v>
          </cell>
          <cell r="N29">
            <v>35148</v>
          </cell>
          <cell r="P29">
            <v>39653.916660000003</v>
          </cell>
          <cell r="Q29">
            <v>40335.541660000003</v>
          </cell>
          <cell r="Y29">
            <v>38038.916660000003</v>
          </cell>
          <cell r="Z29">
            <v>38817.916660000003</v>
          </cell>
          <cell r="AA29">
            <v>8676</v>
          </cell>
          <cell r="AB29">
            <v>8631</v>
          </cell>
          <cell r="AC29">
            <v>228.09158387845631</v>
          </cell>
          <cell r="AD29">
            <v>222.35023564682979</v>
          </cell>
          <cell r="AE29">
            <v>47442</v>
          </cell>
          <cell r="AF29">
            <v>48353</v>
          </cell>
          <cell r="AG29">
            <v>1039</v>
          </cell>
          <cell r="AH29">
            <v>128</v>
          </cell>
          <cell r="AI29">
            <v>30220</v>
          </cell>
          <cell r="AJ29">
            <v>3591</v>
          </cell>
          <cell r="AK29">
            <v>33683</v>
          </cell>
          <cell r="AL29">
            <v>5190</v>
          </cell>
          <cell r="AM29">
            <v>5801</v>
          </cell>
          <cell r="AN29">
            <v>182</v>
          </cell>
          <cell r="AO29">
            <v>172</v>
          </cell>
        </row>
        <row r="30">
          <cell r="B30" t="str">
            <v>พะเยา</v>
          </cell>
          <cell r="C30">
            <v>209784</v>
          </cell>
          <cell r="D30">
            <v>191211.25</v>
          </cell>
          <cell r="E30">
            <v>129042.75</v>
          </cell>
          <cell r="F30">
            <v>122098.25</v>
          </cell>
          <cell r="G30">
            <v>37996</v>
          </cell>
          <cell r="H30">
            <v>40730</v>
          </cell>
          <cell r="I30">
            <v>294</v>
          </cell>
          <cell r="J30">
            <v>334</v>
          </cell>
          <cell r="M30">
            <v>153372.81058089956</v>
          </cell>
          <cell r="N30">
            <v>136414</v>
          </cell>
          <cell r="P30">
            <v>131234.98273999998</v>
          </cell>
          <cell r="Q30">
            <v>131234.98273999998</v>
          </cell>
          <cell r="Y30">
            <v>118174.31605000001</v>
          </cell>
          <cell r="Z30">
            <v>120174.92718000001</v>
          </cell>
          <cell r="AA30">
            <v>26262</v>
          </cell>
          <cell r="AB30">
            <v>29813</v>
          </cell>
          <cell r="AC30">
            <v>222</v>
          </cell>
          <cell r="AD30">
            <v>248</v>
          </cell>
          <cell r="AE30">
            <v>157925</v>
          </cell>
          <cell r="AF30">
            <v>155752</v>
          </cell>
          <cell r="AG30">
            <v>1125</v>
          </cell>
          <cell r="AH30">
            <v>3298</v>
          </cell>
          <cell r="AI30">
            <v>139627</v>
          </cell>
          <cell r="AJ30">
            <v>2847</v>
          </cell>
          <cell r="AK30">
            <v>138696</v>
          </cell>
          <cell r="AL30">
            <v>28926</v>
          </cell>
          <cell r="AM30">
            <v>28978</v>
          </cell>
          <cell r="AN30">
            <v>207</v>
          </cell>
          <cell r="AO30">
            <v>209</v>
          </cell>
        </row>
        <row r="31">
          <cell r="B31" t="str">
            <v>01 เมืองพะเยา</v>
          </cell>
          <cell r="C31">
            <v>26432</v>
          </cell>
          <cell r="D31">
            <v>9430</v>
          </cell>
          <cell r="E31">
            <v>17930</v>
          </cell>
          <cell r="F31">
            <v>6397</v>
          </cell>
          <cell r="G31">
            <v>672</v>
          </cell>
          <cell r="H31">
            <v>504</v>
          </cell>
          <cell r="I31">
            <v>37.5</v>
          </cell>
          <cell r="J31">
            <v>78.790448647803657</v>
          </cell>
          <cell r="M31">
            <v>23788.151830340899</v>
          </cell>
          <cell r="N31">
            <v>14113</v>
          </cell>
          <cell r="P31">
            <v>7066</v>
          </cell>
          <cell r="Q31">
            <v>7066</v>
          </cell>
          <cell r="Y31">
            <v>7065.9999900000003</v>
          </cell>
          <cell r="Z31">
            <v>7066</v>
          </cell>
          <cell r="AA31">
            <v>1023</v>
          </cell>
          <cell r="AB31">
            <v>970</v>
          </cell>
          <cell r="AC31">
            <v>144.72768677997124</v>
          </cell>
          <cell r="AD31">
            <v>137.22285121285026</v>
          </cell>
          <cell r="AE31">
            <v>23573</v>
          </cell>
          <cell r="AF31">
            <v>23788</v>
          </cell>
          <cell r="AG31">
            <v>231</v>
          </cell>
          <cell r="AH31">
            <v>16</v>
          </cell>
          <cell r="AI31">
            <v>15478</v>
          </cell>
          <cell r="AJ31">
            <v>325</v>
          </cell>
          <cell r="AK31">
            <v>15787</v>
          </cell>
          <cell r="AL31">
            <v>2828</v>
          </cell>
          <cell r="AM31">
            <v>2769</v>
          </cell>
          <cell r="AN31">
            <v>183</v>
          </cell>
          <cell r="AO31">
            <v>175</v>
          </cell>
        </row>
        <row r="32">
          <cell r="B32" t="str">
            <v>02 แม่ใจ</v>
          </cell>
          <cell r="C32">
            <v>5124.75</v>
          </cell>
          <cell r="D32">
            <v>5124.75</v>
          </cell>
          <cell r="E32">
            <v>862</v>
          </cell>
          <cell r="F32">
            <v>862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5452.0921619653855</v>
          </cell>
          <cell r="N32">
            <v>4517</v>
          </cell>
          <cell r="P32">
            <v>1977.51316</v>
          </cell>
          <cell r="Q32">
            <v>1977.51316</v>
          </cell>
          <cell r="Y32">
            <v>1804.26316</v>
          </cell>
          <cell r="Z32">
            <v>1977.51316</v>
          </cell>
          <cell r="AA32">
            <v>177</v>
          </cell>
          <cell r="AB32">
            <v>258</v>
          </cell>
          <cell r="AC32">
            <v>98.25790878532375</v>
          </cell>
          <cell r="AD32">
            <v>130.68572954528403</v>
          </cell>
          <cell r="AE32">
            <v>5452</v>
          </cell>
          <cell r="AF32">
            <v>5452</v>
          </cell>
          <cell r="AG32">
            <v>14</v>
          </cell>
          <cell r="AH32">
            <v>14</v>
          </cell>
          <cell r="AI32">
            <v>5452</v>
          </cell>
          <cell r="AJ32">
            <v>99</v>
          </cell>
          <cell r="AK32">
            <v>5452</v>
          </cell>
          <cell r="AL32">
            <v>830</v>
          </cell>
          <cell r="AM32">
            <v>930</v>
          </cell>
          <cell r="AN32">
            <v>164</v>
          </cell>
          <cell r="AO32">
            <v>171</v>
          </cell>
        </row>
        <row r="33">
          <cell r="B33" t="str">
            <v>03 ดอกคำใต้</v>
          </cell>
          <cell r="C33">
            <v>7548</v>
          </cell>
          <cell r="D33">
            <v>6262</v>
          </cell>
          <cell r="E33">
            <v>5365</v>
          </cell>
          <cell r="F33">
            <v>4478</v>
          </cell>
          <cell r="G33">
            <v>1647</v>
          </cell>
          <cell r="H33">
            <v>413</v>
          </cell>
          <cell r="I33">
            <v>307.08</v>
          </cell>
          <cell r="J33">
            <v>92.131531933899069</v>
          </cell>
          <cell r="M33">
            <v>5066.0014432489788</v>
          </cell>
          <cell r="N33">
            <v>4446</v>
          </cell>
          <cell r="P33">
            <v>4580</v>
          </cell>
          <cell r="Q33">
            <v>4580</v>
          </cell>
          <cell r="Y33">
            <v>3672</v>
          </cell>
          <cell r="Z33">
            <v>3672</v>
          </cell>
          <cell r="AA33">
            <v>155</v>
          </cell>
          <cell r="AB33">
            <v>194</v>
          </cell>
          <cell r="AC33">
            <v>42.160493826252718</v>
          </cell>
          <cell r="AD33">
            <v>52.962962962962962</v>
          </cell>
          <cell r="AE33">
            <v>5247</v>
          </cell>
          <cell r="AF33">
            <v>5066</v>
          </cell>
          <cell r="AG33">
            <v>0</v>
          </cell>
          <cell r="AH33">
            <v>181</v>
          </cell>
          <cell r="AI33">
            <v>5247</v>
          </cell>
          <cell r="AJ33">
            <v>130</v>
          </cell>
          <cell r="AK33">
            <v>5066</v>
          </cell>
          <cell r="AL33">
            <v>1067</v>
          </cell>
          <cell r="AM33">
            <v>1064</v>
          </cell>
          <cell r="AN33">
            <v>218</v>
          </cell>
          <cell r="AO33">
            <v>210</v>
          </cell>
        </row>
        <row r="34">
          <cell r="B34" t="str">
            <v>04 จุน</v>
          </cell>
          <cell r="C34">
            <v>18559</v>
          </cell>
          <cell r="D34">
            <v>18559</v>
          </cell>
          <cell r="E34">
            <v>5949</v>
          </cell>
          <cell r="F34">
            <v>5949</v>
          </cell>
          <cell r="G34">
            <v>0</v>
          </cell>
          <cell r="H34">
            <v>1874</v>
          </cell>
          <cell r="I34">
            <v>0</v>
          </cell>
          <cell r="J34">
            <v>314.96049756261556</v>
          </cell>
          <cell r="M34">
            <v>13420.029487300988</v>
          </cell>
          <cell r="N34">
            <v>8885</v>
          </cell>
          <cell r="P34">
            <v>917.875</v>
          </cell>
          <cell r="Q34">
            <v>917.875</v>
          </cell>
          <cell r="Y34">
            <v>917.875</v>
          </cell>
          <cell r="Z34">
            <v>917.875</v>
          </cell>
          <cell r="AA34">
            <v>171</v>
          </cell>
          <cell r="AB34">
            <v>169</v>
          </cell>
          <cell r="AC34">
            <v>186.81737709383086</v>
          </cell>
          <cell r="AD34">
            <v>184.44777338962277</v>
          </cell>
          <cell r="AE34">
            <v>13420</v>
          </cell>
          <cell r="AF34">
            <v>13420</v>
          </cell>
          <cell r="AG34">
            <v>0</v>
          </cell>
          <cell r="AH34">
            <v>0</v>
          </cell>
          <cell r="AI34">
            <v>12672</v>
          </cell>
          <cell r="AJ34">
            <v>257</v>
          </cell>
          <cell r="AK34">
            <v>12929</v>
          </cell>
          <cell r="AL34">
            <v>1552</v>
          </cell>
          <cell r="AM34">
            <v>1557</v>
          </cell>
          <cell r="AN34">
            <v>132</v>
          </cell>
          <cell r="AO34">
            <v>120</v>
          </cell>
        </row>
        <row r="35">
          <cell r="B35" t="str">
            <v>05 ปง</v>
          </cell>
          <cell r="C35">
            <v>26429</v>
          </cell>
          <cell r="D35">
            <v>31738</v>
          </cell>
          <cell r="E35">
            <v>17742</v>
          </cell>
          <cell r="F35">
            <v>22696</v>
          </cell>
          <cell r="G35">
            <v>7345</v>
          </cell>
          <cell r="H35">
            <v>12864</v>
          </cell>
          <cell r="I35">
            <v>413.97</v>
          </cell>
          <cell r="J35">
            <v>566.81089178709908</v>
          </cell>
          <cell r="M35">
            <v>26539.65320193618</v>
          </cell>
          <cell r="N35">
            <v>28891</v>
          </cell>
          <cell r="P35">
            <v>46846</v>
          </cell>
          <cell r="Q35">
            <v>46846</v>
          </cell>
          <cell r="Y35">
            <v>35199.083330000001</v>
          </cell>
          <cell r="Z35">
            <v>37034.083330000001</v>
          </cell>
          <cell r="AA35">
            <v>7479</v>
          </cell>
          <cell r="AB35">
            <v>9773</v>
          </cell>
          <cell r="AC35">
            <v>212.48455809346214</v>
          </cell>
          <cell r="AD35">
            <v>263.89250670106975</v>
          </cell>
          <cell r="AE35">
            <v>30930</v>
          </cell>
          <cell r="AF35">
            <v>28891</v>
          </cell>
          <cell r="AG35">
            <v>277</v>
          </cell>
          <cell r="AH35">
            <v>2316</v>
          </cell>
          <cell r="AI35">
            <v>26636</v>
          </cell>
          <cell r="AJ35">
            <v>622</v>
          </cell>
          <cell r="AK35">
            <v>24942</v>
          </cell>
          <cell r="AL35">
            <v>6164</v>
          </cell>
          <cell r="AM35">
            <v>6267</v>
          </cell>
          <cell r="AN35">
            <v>302</v>
          </cell>
          <cell r="AO35">
            <v>251</v>
          </cell>
        </row>
        <row r="36">
          <cell r="B36" t="str">
            <v>06 เชียงคำ</v>
          </cell>
          <cell r="C36">
            <v>57505.25</v>
          </cell>
          <cell r="D36">
            <v>57498</v>
          </cell>
          <cell r="E36">
            <v>23893.75</v>
          </cell>
          <cell r="F36">
            <v>23886.5</v>
          </cell>
          <cell r="G36">
            <v>11578</v>
          </cell>
          <cell r="H36">
            <v>299</v>
          </cell>
          <cell r="I36">
            <v>484.56</v>
          </cell>
          <cell r="J36">
            <v>12.531660142758462</v>
          </cell>
          <cell r="M36">
            <v>41644.678170114137</v>
          </cell>
          <cell r="N36">
            <v>39630</v>
          </cell>
          <cell r="P36">
            <v>51550.498339999998</v>
          </cell>
          <cell r="Q36">
            <v>51550.498339999998</v>
          </cell>
          <cell r="Y36">
            <v>51415.081660000003</v>
          </cell>
          <cell r="Z36">
            <v>51407.442779999998</v>
          </cell>
          <cell r="AA36">
            <v>13401</v>
          </cell>
          <cell r="AB36">
            <v>14923</v>
          </cell>
          <cell r="AC36">
            <v>260.64548757112681</v>
          </cell>
          <cell r="AD36">
            <v>290.28511672215882</v>
          </cell>
          <cell r="AE36">
            <v>41384</v>
          </cell>
          <cell r="AF36">
            <v>41645</v>
          </cell>
          <cell r="AG36">
            <v>270</v>
          </cell>
          <cell r="AH36">
            <v>9</v>
          </cell>
          <cell r="AI36">
            <v>37789</v>
          </cell>
          <cell r="AJ36">
            <v>720</v>
          </cell>
          <cell r="AK36">
            <v>38500</v>
          </cell>
          <cell r="AL36">
            <v>8377</v>
          </cell>
          <cell r="AM36">
            <v>8919</v>
          </cell>
          <cell r="AN36">
            <v>211</v>
          </cell>
          <cell r="AO36">
            <v>232</v>
          </cell>
        </row>
        <row r="37">
          <cell r="B37" t="str">
            <v>07 เชียงม่วน</v>
          </cell>
          <cell r="C37">
            <v>5960</v>
          </cell>
          <cell r="D37">
            <v>6030</v>
          </cell>
          <cell r="E37">
            <v>5134</v>
          </cell>
          <cell r="F37">
            <v>5204</v>
          </cell>
          <cell r="G37">
            <v>0</v>
          </cell>
          <cell r="H37">
            <v>117</v>
          </cell>
          <cell r="I37">
            <v>0</v>
          </cell>
          <cell r="J37">
            <v>22.5</v>
          </cell>
          <cell r="M37">
            <v>6243.7603330539732</v>
          </cell>
          <cell r="N37">
            <v>5099</v>
          </cell>
          <cell r="P37">
            <v>2322</v>
          </cell>
          <cell r="Q37">
            <v>2322</v>
          </cell>
          <cell r="Y37">
            <v>2235.75</v>
          </cell>
          <cell r="Z37">
            <v>2235.75</v>
          </cell>
          <cell r="AA37">
            <v>519</v>
          </cell>
          <cell r="AB37">
            <v>527</v>
          </cell>
          <cell r="AC37">
            <v>232.14357598121435</v>
          </cell>
          <cell r="AD37">
            <v>235.88929889298893</v>
          </cell>
          <cell r="AE37">
            <v>6215</v>
          </cell>
          <cell r="AF37">
            <v>6244</v>
          </cell>
          <cell r="AG37">
            <v>29</v>
          </cell>
          <cell r="AH37">
            <v>0</v>
          </cell>
          <cell r="AI37">
            <v>5227</v>
          </cell>
          <cell r="AJ37">
            <v>91</v>
          </cell>
          <cell r="AK37">
            <v>5318</v>
          </cell>
          <cell r="AL37">
            <v>961</v>
          </cell>
          <cell r="AM37">
            <v>1098</v>
          </cell>
          <cell r="AN37">
            <v>190</v>
          </cell>
          <cell r="AO37">
            <v>206</v>
          </cell>
        </row>
        <row r="38">
          <cell r="B38" t="str">
            <v>08 ภูซาง</v>
          </cell>
          <cell r="C38">
            <v>60166</v>
          </cell>
          <cell r="D38">
            <v>54509.5</v>
          </cell>
          <cell r="E38">
            <v>51956</v>
          </cell>
          <cell r="F38">
            <v>52414.75</v>
          </cell>
          <cell r="G38">
            <v>16753</v>
          </cell>
          <cell r="H38">
            <v>24658</v>
          </cell>
          <cell r="I38">
            <v>322.44200000000001</v>
          </cell>
          <cell r="J38">
            <v>470.4418658869879</v>
          </cell>
          <cell r="M38">
            <v>29926.993107345363</v>
          </cell>
          <cell r="N38">
            <v>29955</v>
          </cell>
          <cell r="P38">
            <v>15814.262909999999</v>
          </cell>
          <cell r="Q38">
            <v>15814.262909999999</v>
          </cell>
          <cell r="Y38">
            <v>15814.262909999999</v>
          </cell>
          <cell r="Z38">
            <v>15814.262909999999</v>
          </cell>
          <cell r="AA38">
            <v>3326</v>
          </cell>
          <cell r="AB38">
            <v>2987</v>
          </cell>
          <cell r="AC38">
            <v>210.32034619184159</v>
          </cell>
          <cell r="AD38">
            <v>188.85715806023615</v>
          </cell>
          <cell r="AE38">
            <v>30413</v>
          </cell>
          <cell r="AF38">
            <v>29955</v>
          </cell>
          <cell r="AG38">
            <v>304</v>
          </cell>
          <cell r="AH38">
            <v>762</v>
          </cell>
          <cell r="AI38">
            <v>30413</v>
          </cell>
          <cell r="AJ38">
            <v>569</v>
          </cell>
          <cell r="AK38">
            <v>29955</v>
          </cell>
          <cell r="AL38">
            <v>7028</v>
          </cell>
          <cell r="AM38">
            <v>6234</v>
          </cell>
          <cell r="AN38">
            <v>217</v>
          </cell>
          <cell r="AO38">
            <v>208</v>
          </cell>
        </row>
        <row r="39">
          <cell r="B39" t="str">
            <v>09 ภูกามยาว</v>
          </cell>
          <cell r="C39">
            <v>2060</v>
          </cell>
          <cell r="D39">
            <v>2060</v>
          </cell>
          <cell r="E39">
            <v>211</v>
          </cell>
          <cell r="F39">
            <v>211</v>
          </cell>
          <cell r="G39">
            <v>1</v>
          </cell>
          <cell r="H39">
            <v>1</v>
          </cell>
          <cell r="I39">
            <v>5</v>
          </cell>
          <cell r="J39">
            <v>2.8436018957345972</v>
          </cell>
          <cell r="M39">
            <v>1291.4508455936598</v>
          </cell>
          <cell r="N39">
            <v>878</v>
          </cell>
          <cell r="P39">
            <v>160.83332999999999</v>
          </cell>
          <cell r="Q39">
            <v>160.83332999999999</v>
          </cell>
          <cell r="Y39">
            <v>50</v>
          </cell>
          <cell r="Z39">
            <v>50</v>
          </cell>
          <cell r="AA39">
            <v>11</v>
          </cell>
          <cell r="AB39">
            <v>12</v>
          </cell>
          <cell r="AC39">
            <v>215</v>
          </cell>
          <cell r="AD39">
            <v>236.5</v>
          </cell>
          <cell r="AE39">
            <v>1291</v>
          </cell>
          <cell r="AF39">
            <v>1291</v>
          </cell>
          <cell r="AG39">
            <v>0</v>
          </cell>
          <cell r="AH39">
            <v>0</v>
          </cell>
          <cell r="AI39">
            <v>713</v>
          </cell>
          <cell r="AJ39">
            <v>34</v>
          </cell>
          <cell r="AK39">
            <v>747</v>
          </cell>
          <cell r="AL39">
            <v>119</v>
          </cell>
          <cell r="AM39">
            <v>140</v>
          </cell>
          <cell r="AN39">
            <v>153</v>
          </cell>
          <cell r="AO39">
            <v>187</v>
          </cell>
        </row>
        <row r="40">
          <cell r="B40" t="str">
            <v>ลำปาง</v>
          </cell>
          <cell r="C40">
            <v>38202.46</v>
          </cell>
          <cell r="D40">
            <v>37237.5</v>
          </cell>
          <cell r="E40">
            <v>13088.55</v>
          </cell>
          <cell r="F40">
            <v>14012.09</v>
          </cell>
          <cell r="G40">
            <v>4311</v>
          </cell>
          <cell r="H40">
            <v>3405</v>
          </cell>
          <cell r="I40">
            <v>329</v>
          </cell>
          <cell r="J40">
            <v>243</v>
          </cell>
          <cell r="M40">
            <v>39841.069684475951</v>
          </cell>
          <cell r="N40">
            <v>23954</v>
          </cell>
          <cell r="P40">
            <v>16486.795619999997</v>
          </cell>
          <cell r="Q40">
            <v>16486.795619999997</v>
          </cell>
          <cell r="Y40">
            <v>14073.83071</v>
          </cell>
          <cell r="Z40">
            <v>15095.386259999999</v>
          </cell>
          <cell r="AA40">
            <v>1442</v>
          </cell>
          <cell r="AB40">
            <v>1611</v>
          </cell>
          <cell r="AC40">
            <v>102</v>
          </cell>
          <cell r="AD40">
            <v>107</v>
          </cell>
          <cell r="AE40">
            <v>40660</v>
          </cell>
          <cell r="AF40">
            <v>39422</v>
          </cell>
          <cell r="AG40">
            <v>260</v>
          </cell>
          <cell r="AH40">
            <v>1498</v>
          </cell>
          <cell r="AI40">
            <v>27662</v>
          </cell>
          <cell r="AJ40">
            <v>2331</v>
          </cell>
          <cell r="AK40">
            <v>28493</v>
          </cell>
          <cell r="AL40">
            <v>3352</v>
          </cell>
          <cell r="AM40">
            <v>3386</v>
          </cell>
          <cell r="AN40">
            <v>121</v>
          </cell>
          <cell r="AO40">
            <v>119</v>
          </cell>
        </row>
        <row r="41">
          <cell r="B41" t="str">
            <v>01 เมืองลำปาง</v>
          </cell>
          <cell r="C41">
            <v>6071.3</v>
          </cell>
          <cell r="D41">
            <v>5921.3</v>
          </cell>
          <cell r="E41">
            <v>1638.3</v>
          </cell>
          <cell r="F41">
            <v>1488.3</v>
          </cell>
          <cell r="G41">
            <v>0</v>
          </cell>
          <cell r="H41">
            <v>0</v>
          </cell>
          <cell r="I41">
            <v>0</v>
          </cell>
          <cell r="J41">
            <v>0.20157226365652087</v>
          </cell>
          <cell r="M41">
            <v>7804.9566403817926</v>
          </cell>
          <cell r="N41">
            <v>3966</v>
          </cell>
          <cell r="P41">
            <v>4492.2807000000003</v>
          </cell>
          <cell r="Q41">
            <v>4492.2807000000003</v>
          </cell>
          <cell r="Y41">
            <v>4357.5307000000003</v>
          </cell>
          <cell r="Z41">
            <v>4357.5307000000003</v>
          </cell>
          <cell r="AA41">
            <v>674</v>
          </cell>
          <cell r="AB41">
            <v>697</v>
          </cell>
          <cell r="AC41">
            <v>154.59969488453632</v>
          </cell>
          <cell r="AD41">
            <v>159.86309249180965</v>
          </cell>
          <cell r="AE41">
            <v>6080</v>
          </cell>
          <cell r="AF41">
            <v>6094</v>
          </cell>
          <cell r="AG41">
            <v>70</v>
          </cell>
          <cell r="AH41">
            <v>56</v>
          </cell>
          <cell r="AI41">
            <v>4984</v>
          </cell>
          <cell r="AJ41">
            <v>345</v>
          </cell>
          <cell r="AK41">
            <v>5273</v>
          </cell>
          <cell r="AL41">
            <v>570</v>
          </cell>
          <cell r="AM41">
            <v>650</v>
          </cell>
          <cell r="AN41">
            <v>93</v>
          </cell>
          <cell r="AO41">
            <v>123</v>
          </cell>
        </row>
        <row r="42">
          <cell r="B42" t="str">
            <v>02 เกาะคา</v>
          </cell>
          <cell r="C42">
            <v>843</v>
          </cell>
          <cell r="D42">
            <v>846</v>
          </cell>
          <cell r="E42">
            <v>6</v>
          </cell>
          <cell r="F42">
            <v>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3179.7659237817302</v>
          </cell>
          <cell r="N42">
            <v>612</v>
          </cell>
          <cell r="P42">
            <v>156</v>
          </cell>
          <cell r="Q42">
            <v>156</v>
          </cell>
          <cell r="Y42">
            <v>13</v>
          </cell>
          <cell r="Z42">
            <v>13</v>
          </cell>
          <cell r="AA42">
            <v>0</v>
          </cell>
          <cell r="AB42">
            <v>0</v>
          </cell>
          <cell r="AC42">
            <v>17.5</v>
          </cell>
          <cell r="AD42">
            <v>20</v>
          </cell>
          <cell r="AE42">
            <v>3411</v>
          </cell>
          <cell r="AF42">
            <v>3180</v>
          </cell>
          <cell r="AG42">
            <v>0</v>
          </cell>
          <cell r="AH42">
            <v>231</v>
          </cell>
          <cell r="AI42">
            <v>2114</v>
          </cell>
          <cell r="AJ42">
            <v>198</v>
          </cell>
          <cell r="AK42">
            <v>2081</v>
          </cell>
          <cell r="AL42">
            <v>225</v>
          </cell>
          <cell r="AM42">
            <v>214</v>
          </cell>
          <cell r="AN42">
            <v>78</v>
          </cell>
          <cell r="AO42">
            <v>103</v>
          </cell>
        </row>
        <row r="43">
          <cell r="B43" t="str">
            <v>03 งาว</v>
          </cell>
          <cell r="C43">
            <v>8217</v>
          </cell>
          <cell r="D43">
            <v>7967</v>
          </cell>
          <cell r="E43">
            <v>2409.75</v>
          </cell>
          <cell r="F43">
            <v>2656.75</v>
          </cell>
          <cell r="G43">
            <v>302</v>
          </cell>
          <cell r="H43">
            <v>184</v>
          </cell>
          <cell r="I43">
            <v>125.34</v>
          </cell>
          <cell r="J43">
            <v>69.224616542768416</v>
          </cell>
          <cell r="M43">
            <v>4876.50122681823</v>
          </cell>
          <cell r="N43">
            <v>5687</v>
          </cell>
          <cell r="P43">
            <v>3956.25</v>
          </cell>
          <cell r="Q43">
            <v>3956.25</v>
          </cell>
          <cell r="Y43">
            <v>3539.5833299999999</v>
          </cell>
          <cell r="Z43">
            <v>3539.5833299999999</v>
          </cell>
          <cell r="AA43">
            <v>236</v>
          </cell>
          <cell r="AB43">
            <v>232</v>
          </cell>
          <cell r="AC43">
            <v>66.696527432792493</v>
          </cell>
          <cell r="AD43">
            <v>65.462036552760011</v>
          </cell>
          <cell r="AE43">
            <v>5951</v>
          </cell>
          <cell r="AF43">
            <v>5687</v>
          </cell>
          <cell r="AG43">
            <v>80</v>
          </cell>
          <cell r="AH43">
            <v>344</v>
          </cell>
          <cell r="AI43">
            <v>5427</v>
          </cell>
          <cell r="AJ43">
            <v>342</v>
          </cell>
          <cell r="AK43">
            <v>5425</v>
          </cell>
          <cell r="AL43">
            <v>600</v>
          </cell>
          <cell r="AM43">
            <v>560</v>
          </cell>
          <cell r="AN43">
            <v>104</v>
          </cell>
          <cell r="AO43">
            <v>103</v>
          </cell>
        </row>
        <row r="44">
          <cell r="B44" t="str">
            <v>04 แจ้ห่ม</v>
          </cell>
          <cell r="C44">
            <v>2814</v>
          </cell>
          <cell r="D44">
            <v>2814</v>
          </cell>
          <cell r="E44">
            <v>533</v>
          </cell>
          <cell r="F44">
            <v>533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1812.3496663806591</v>
          </cell>
          <cell r="N44">
            <v>1615</v>
          </cell>
          <cell r="P44">
            <v>552</v>
          </cell>
          <cell r="Q44">
            <v>552</v>
          </cell>
          <cell r="Y44">
            <v>299</v>
          </cell>
          <cell r="Z44">
            <v>552</v>
          </cell>
          <cell r="AA44">
            <v>20</v>
          </cell>
          <cell r="AB44">
            <v>40</v>
          </cell>
          <cell r="AC44">
            <v>67.307692307692307</v>
          </cell>
          <cell r="AD44">
            <v>73.125</v>
          </cell>
          <cell r="AE44">
            <v>1969</v>
          </cell>
          <cell r="AF44">
            <v>1812</v>
          </cell>
          <cell r="AG44">
            <v>42</v>
          </cell>
          <cell r="AH44">
            <v>199</v>
          </cell>
          <cell r="AI44">
            <v>1481</v>
          </cell>
          <cell r="AJ44">
            <v>150</v>
          </cell>
          <cell r="AK44">
            <v>1432</v>
          </cell>
          <cell r="AL44">
            <v>167</v>
          </cell>
          <cell r="AM44">
            <v>178</v>
          </cell>
          <cell r="AN44">
            <v>142</v>
          </cell>
          <cell r="AO44">
            <v>124</v>
          </cell>
        </row>
        <row r="45">
          <cell r="B45" t="str">
            <v>05 เถิน</v>
          </cell>
          <cell r="C45">
            <v>4503</v>
          </cell>
          <cell r="D45">
            <v>4549.25</v>
          </cell>
          <cell r="E45">
            <v>150</v>
          </cell>
          <cell r="F45">
            <v>157.5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M45">
            <v>4343.2137401230802</v>
          </cell>
          <cell r="N45">
            <v>524</v>
          </cell>
          <cell r="P45">
            <v>0</v>
          </cell>
          <cell r="Q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4517</v>
          </cell>
          <cell r="AF45">
            <v>4343</v>
          </cell>
          <cell r="AG45">
            <v>55</v>
          </cell>
          <cell r="AH45">
            <v>229</v>
          </cell>
          <cell r="AI45">
            <v>3833</v>
          </cell>
          <cell r="AJ45">
            <v>315</v>
          </cell>
          <cell r="AK45">
            <v>3919</v>
          </cell>
          <cell r="AL45">
            <v>344</v>
          </cell>
          <cell r="AM45">
            <v>350</v>
          </cell>
          <cell r="AN45">
            <v>93</v>
          </cell>
          <cell r="AO45">
            <v>89</v>
          </cell>
        </row>
        <row r="46">
          <cell r="B46" t="str">
            <v>06 แม่ทะ</v>
          </cell>
          <cell r="C46">
            <v>1728.5</v>
          </cell>
          <cell r="D46">
            <v>1728.5</v>
          </cell>
          <cell r="E46">
            <v>1339.5</v>
          </cell>
          <cell r="F46">
            <v>1339.5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M46">
            <v>2058.4686048468488</v>
          </cell>
          <cell r="N46">
            <v>822</v>
          </cell>
          <cell r="P46">
            <v>0</v>
          </cell>
          <cell r="Q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2120</v>
          </cell>
          <cell r="AF46">
            <v>2058</v>
          </cell>
          <cell r="AG46">
            <v>0</v>
          </cell>
          <cell r="AH46">
            <v>62</v>
          </cell>
          <cell r="AI46">
            <v>914</v>
          </cell>
          <cell r="AJ46">
            <v>64</v>
          </cell>
          <cell r="AK46">
            <v>916</v>
          </cell>
          <cell r="AL46">
            <v>93</v>
          </cell>
          <cell r="AM46">
            <v>102</v>
          </cell>
          <cell r="AN46">
            <v>102</v>
          </cell>
          <cell r="AO46">
            <v>111</v>
          </cell>
        </row>
        <row r="47">
          <cell r="B47" t="str">
            <v>07 แม่พริก</v>
          </cell>
          <cell r="C47">
            <v>430</v>
          </cell>
          <cell r="D47">
            <v>204.75</v>
          </cell>
          <cell r="E47">
            <v>131</v>
          </cell>
          <cell r="F47">
            <v>138</v>
          </cell>
          <cell r="G47">
            <v>0</v>
          </cell>
          <cell r="H47">
            <v>0</v>
          </cell>
          <cell r="I47">
            <v>1.67</v>
          </cell>
          <cell r="J47">
            <v>0</v>
          </cell>
          <cell r="M47">
            <v>184.26426846978001</v>
          </cell>
          <cell r="N47">
            <v>209</v>
          </cell>
          <cell r="P47">
            <v>0</v>
          </cell>
          <cell r="Q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247</v>
          </cell>
          <cell r="AF47">
            <v>209</v>
          </cell>
          <cell r="AG47">
            <v>0</v>
          </cell>
          <cell r="AH47">
            <v>38</v>
          </cell>
          <cell r="AI47">
            <v>96</v>
          </cell>
          <cell r="AJ47">
            <v>18</v>
          </cell>
          <cell r="AK47">
            <v>76</v>
          </cell>
          <cell r="AL47">
            <v>11</v>
          </cell>
          <cell r="AM47">
            <v>7</v>
          </cell>
          <cell r="AN47">
            <v>167</v>
          </cell>
          <cell r="AO47">
            <v>92</v>
          </cell>
        </row>
        <row r="48">
          <cell r="B48" t="str">
            <v>08 วังเหนือ</v>
          </cell>
          <cell r="C48">
            <v>5048.53</v>
          </cell>
          <cell r="D48">
            <v>5048.53</v>
          </cell>
          <cell r="E48">
            <v>4024</v>
          </cell>
          <cell r="F48">
            <v>4024</v>
          </cell>
          <cell r="G48">
            <v>3937</v>
          </cell>
          <cell r="H48">
            <v>3219</v>
          </cell>
          <cell r="I48">
            <v>978.4</v>
          </cell>
          <cell r="J48">
            <v>800</v>
          </cell>
          <cell r="M48">
            <v>6096.5299591236599</v>
          </cell>
          <cell r="N48">
            <v>4779</v>
          </cell>
          <cell r="P48">
            <v>3210.8055599999998</v>
          </cell>
          <cell r="Q48">
            <v>3210.8055599999998</v>
          </cell>
          <cell r="Y48">
            <v>2823.1388999999999</v>
          </cell>
          <cell r="Z48">
            <v>3122.1388900000002</v>
          </cell>
          <cell r="AA48">
            <v>288</v>
          </cell>
          <cell r="AB48">
            <v>320</v>
          </cell>
          <cell r="AC48">
            <v>102.18797004284841</v>
          </cell>
          <cell r="AD48">
            <v>102.51528061905022</v>
          </cell>
          <cell r="AE48">
            <v>6208</v>
          </cell>
          <cell r="AF48">
            <v>6097</v>
          </cell>
          <cell r="AG48">
            <v>0</v>
          </cell>
          <cell r="AH48">
            <v>111</v>
          </cell>
          <cell r="AI48">
            <v>3654</v>
          </cell>
          <cell r="AJ48">
            <v>332</v>
          </cell>
          <cell r="AK48">
            <v>3875</v>
          </cell>
          <cell r="AL48">
            <v>778</v>
          </cell>
          <cell r="AM48">
            <v>708</v>
          </cell>
          <cell r="AN48">
            <v>171</v>
          </cell>
          <cell r="AO48">
            <v>183</v>
          </cell>
        </row>
        <row r="49">
          <cell r="B49" t="str">
            <v>09 สบปราบ</v>
          </cell>
          <cell r="C49">
            <v>23</v>
          </cell>
          <cell r="D49">
            <v>14</v>
          </cell>
          <cell r="E49">
            <v>9</v>
          </cell>
          <cell r="F49">
            <v>9</v>
          </cell>
          <cell r="G49">
            <v>2</v>
          </cell>
          <cell r="H49">
            <v>0</v>
          </cell>
          <cell r="I49">
            <v>195</v>
          </cell>
          <cell r="J49">
            <v>0</v>
          </cell>
          <cell r="M49">
            <v>411.60548252932995</v>
          </cell>
          <cell r="N49">
            <v>17</v>
          </cell>
          <cell r="P49">
            <v>0</v>
          </cell>
          <cell r="Q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412</v>
          </cell>
          <cell r="AF49">
            <v>412</v>
          </cell>
          <cell r="AG49">
            <v>0</v>
          </cell>
          <cell r="AH49">
            <v>0</v>
          </cell>
          <cell r="AI49">
            <v>30</v>
          </cell>
          <cell r="AJ49">
            <v>5</v>
          </cell>
          <cell r="AK49">
            <v>35</v>
          </cell>
          <cell r="AL49">
            <v>3</v>
          </cell>
          <cell r="AM49">
            <v>3</v>
          </cell>
          <cell r="AN49">
            <v>67</v>
          </cell>
          <cell r="AO49">
            <v>86</v>
          </cell>
        </row>
        <row r="50">
          <cell r="B50" t="str">
            <v>10 ห้างฉัตร</v>
          </cell>
          <cell r="C50">
            <v>2946.13</v>
          </cell>
          <cell r="D50">
            <v>3047.17</v>
          </cell>
          <cell r="E50">
            <v>1529</v>
          </cell>
          <cell r="F50">
            <v>2341.04</v>
          </cell>
          <cell r="G50">
            <v>60</v>
          </cell>
          <cell r="H50">
            <v>0</v>
          </cell>
          <cell r="I50">
            <v>39.17</v>
          </cell>
          <cell r="J50">
            <v>0</v>
          </cell>
          <cell r="M50">
            <v>4948.3277081521728</v>
          </cell>
          <cell r="N50">
            <v>1399</v>
          </cell>
          <cell r="P50">
            <v>1911.3</v>
          </cell>
          <cell r="Q50">
            <v>1911.3</v>
          </cell>
          <cell r="Y50">
            <v>1911.3</v>
          </cell>
          <cell r="Z50">
            <v>1911.3</v>
          </cell>
          <cell r="AA50">
            <v>130</v>
          </cell>
          <cell r="AB50">
            <v>202</v>
          </cell>
          <cell r="AC50">
            <v>68.196750902527072</v>
          </cell>
          <cell r="AD50">
            <v>105.86522262334537</v>
          </cell>
          <cell r="AE50">
            <v>4966</v>
          </cell>
          <cell r="AF50">
            <v>4948</v>
          </cell>
          <cell r="AG50">
            <v>0</v>
          </cell>
          <cell r="AH50">
            <v>18</v>
          </cell>
          <cell r="AI50">
            <v>2070</v>
          </cell>
          <cell r="AJ50">
            <v>277</v>
          </cell>
          <cell r="AK50">
            <v>2329</v>
          </cell>
          <cell r="AL50">
            <v>242</v>
          </cell>
          <cell r="AM50">
            <v>292</v>
          </cell>
          <cell r="AN50">
            <v>97</v>
          </cell>
          <cell r="AO50">
            <v>125</v>
          </cell>
        </row>
        <row r="51">
          <cell r="B51" t="str">
            <v>11 เสริมงาม</v>
          </cell>
          <cell r="C51">
            <v>983</v>
          </cell>
          <cell r="D51">
            <v>983</v>
          </cell>
          <cell r="E51">
            <v>493</v>
          </cell>
          <cell r="F51">
            <v>493</v>
          </cell>
          <cell r="G51">
            <v>10</v>
          </cell>
          <cell r="H51">
            <v>2</v>
          </cell>
          <cell r="I51">
            <v>20.71</v>
          </cell>
          <cell r="J51">
            <v>4.016227180527383</v>
          </cell>
          <cell r="M51">
            <v>631.70014425192005</v>
          </cell>
          <cell r="N51">
            <v>655</v>
          </cell>
          <cell r="P51">
            <v>542.13157999999999</v>
          </cell>
          <cell r="Q51">
            <v>542.13157999999999</v>
          </cell>
          <cell r="Y51">
            <v>472.5</v>
          </cell>
          <cell r="Z51">
            <v>514.5</v>
          </cell>
          <cell r="AA51">
            <v>53</v>
          </cell>
          <cell r="AB51">
            <v>72</v>
          </cell>
          <cell r="AC51">
            <v>111.11111111111111</v>
          </cell>
          <cell r="AD51">
            <v>139.79591836734693</v>
          </cell>
          <cell r="AE51">
            <v>697</v>
          </cell>
          <cell r="AF51">
            <v>655</v>
          </cell>
          <cell r="AG51">
            <v>0</v>
          </cell>
          <cell r="AH51">
            <v>42</v>
          </cell>
          <cell r="AI51">
            <v>643</v>
          </cell>
          <cell r="AJ51">
            <v>46</v>
          </cell>
          <cell r="AK51">
            <v>647</v>
          </cell>
          <cell r="AL51">
            <v>76</v>
          </cell>
          <cell r="AM51">
            <v>82</v>
          </cell>
          <cell r="AN51">
            <v>115</v>
          </cell>
          <cell r="AO51">
            <v>127</v>
          </cell>
        </row>
        <row r="52">
          <cell r="B52" t="str">
            <v>12 แม่เมาะ</v>
          </cell>
          <cell r="C52">
            <v>1613</v>
          </cell>
          <cell r="D52">
            <v>862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M52">
            <v>999.90141429308994</v>
          </cell>
          <cell r="N52">
            <v>742</v>
          </cell>
          <cell r="P52">
            <v>0</v>
          </cell>
          <cell r="Q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1116</v>
          </cell>
          <cell r="AF52">
            <v>1000</v>
          </cell>
          <cell r="AG52">
            <v>13</v>
          </cell>
          <cell r="AH52">
            <v>129</v>
          </cell>
          <cell r="AI52">
            <v>265</v>
          </cell>
          <cell r="AJ52">
            <v>82</v>
          </cell>
          <cell r="AK52">
            <v>218</v>
          </cell>
          <cell r="AL52">
            <v>24</v>
          </cell>
          <cell r="AM52">
            <v>21</v>
          </cell>
          <cell r="AN52">
            <v>79</v>
          </cell>
          <cell r="AO52">
            <v>96</v>
          </cell>
        </row>
        <row r="53">
          <cell r="B53" t="str">
            <v>13 เมืองปาน</v>
          </cell>
          <cell r="C53">
            <v>2982</v>
          </cell>
          <cell r="D53">
            <v>3252</v>
          </cell>
          <cell r="E53">
            <v>826</v>
          </cell>
          <cell r="F53">
            <v>826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2493.4849053236699</v>
          </cell>
          <cell r="N53">
            <v>2927</v>
          </cell>
          <cell r="P53">
            <v>1666.0277799999999</v>
          </cell>
          <cell r="Q53">
            <v>1666.0277799999999</v>
          </cell>
          <cell r="Y53">
            <v>657.77778000000001</v>
          </cell>
          <cell r="Z53">
            <v>1085.3333399999999</v>
          </cell>
          <cell r="AA53">
            <v>41</v>
          </cell>
          <cell r="AB53">
            <v>48</v>
          </cell>
          <cell r="AC53">
            <v>61.812499792863179</v>
          </cell>
          <cell r="AD53">
            <v>44.403408818160884</v>
          </cell>
          <cell r="AE53">
            <v>2966</v>
          </cell>
          <cell r="AF53">
            <v>2927</v>
          </cell>
          <cell r="AG53">
            <v>0</v>
          </cell>
          <cell r="AH53">
            <v>39</v>
          </cell>
          <cell r="AI53">
            <v>2151</v>
          </cell>
          <cell r="AJ53">
            <v>155</v>
          </cell>
          <cell r="AK53">
            <v>2267</v>
          </cell>
          <cell r="AL53">
            <v>219</v>
          </cell>
          <cell r="AM53">
            <v>219</v>
          </cell>
          <cell r="AN53">
            <v>99</v>
          </cell>
          <cell r="AO53">
            <v>97</v>
          </cell>
        </row>
        <row r="54">
          <cell r="B54" t="str">
            <v>ลำพูน</v>
          </cell>
          <cell r="C54">
            <v>8123</v>
          </cell>
          <cell r="D54">
            <v>9562</v>
          </cell>
          <cell r="E54">
            <v>4217</v>
          </cell>
          <cell r="F54">
            <v>4039</v>
          </cell>
          <cell r="G54">
            <v>232</v>
          </cell>
          <cell r="H54">
            <v>217</v>
          </cell>
          <cell r="I54">
            <v>55</v>
          </cell>
          <cell r="J54">
            <v>54</v>
          </cell>
          <cell r="M54">
            <v>8682.5094623015812</v>
          </cell>
          <cell r="N54">
            <v>6995</v>
          </cell>
          <cell r="P54">
            <v>6677.0833300000004</v>
          </cell>
          <cell r="Q54">
            <v>6662.0833300000004</v>
          </cell>
          <cell r="Y54">
            <v>5568.25</v>
          </cell>
          <cell r="Z54">
            <v>5937.25</v>
          </cell>
          <cell r="AA54">
            <v>191</v>
          </cell>
          <cell r="AB54">
            <v>236</v>
          </cell>
          <cell r="AC54">
            <v>34</v>
          </cell>
          <cell r="AD54">
            <v>40</v>
          </cell>
          <cell r="AE54">
            <v>8670</v>
          </cell>
          <cell r="AF54">
            <v>8750</v>
          </cell>
          <cell r="AG54">
            <v>144</v>
          </cell>
          <cell r="AH54">
            <v>64</v>
          </cell>
          <cell r="AI54">
            <v>5733</v>
          </cell>
          <cell r="AJ54">
            <v>363</v>
          </cell>
          <cell r="AK54">
            <v>6032</v>
          </cell>
          <cell r="AL54">
            <v>989.8</v>
          </cell>
          <cell r="AM54">
            <v>1086</v>
          </cell>
          <cell r="AN54">
            <v>173</v>
          </cell>
          <cell r="AO54">
            <v>180</v>
          </cell>
        </row>
        <row r="55">
          <cell r="B55" t="str">
            <v>01 เมืองลำพูน</v>
          </cell>
          <cell r="C55">
            <v>112</v>
          </cell>
          <cell r="D55">
            <v>112</v>
          </cell>
          <cell r="E55">
            <v>112</v>
          </cell>
          <cell r="F55">
            <v>112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M55">
            <v>192.85753489145003</v>
          </cell>
          <cell r="N55">
            <v>85</v>
          </cell>
          <cell r="P55">
            <v>0</v>
          </cell>
          <cell r="Q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193</v>
          </cell>
          <cell r="AF55">
            <v>193</v>
          </cell>
          <cell r="AG55">
            <v>0</v>
          </cell>
          <cell r="AH55">
            <v>0</v>
          </cell>
          <cell r="AI55">
            <v>171</v>
          </cell>
          <cell r="AJ55">
            <v>8</v>
          </cell>
          <cell r="AK55">
            <v>179</v>
          </cell>
          <cell r="AL55">
            <v>16</v>
          </cell>
          <cell r="AM55">
            <v>17</v>
          </cell>
          <cell r="AN55">
            <v>82</v>
          </cell>
          <cell r="AO55">
            <v>95</v>
          </cell>
        </row>
        <row r="56">
          <cell r="B56" t="str">
            <v>02 บ้านโฮ่ง</v>
          </cell>
          <cell r="C56">
            <v>188</v>
          </cell>
          <cell r="D56">
            <v>127</v>
          </cell>
          <cell r="E56">
            <v>166</v>
          </cell>
          <cell r="F56">
            <v>127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133.72570445578</v>
          </cell>
          <cell r="N56">
            <v>12</v>
          </cell>
          <cell r="P56">
            <v>0</v>
          </cell>
          <cell r="Q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134</v>
          </cell>
          <cell r="AF56">
            <v>134</v>
          </cell>
          <cell r="AG56">
            <v>0</v>
          </cell>
          <cell r="AH56">
            <v>0</v>
          </cell>
          <cell r="AI56">
            <v>52</v>
          </cell>
          <cell r="AJ56">
            <v>6</v>
          </cell>
          <cell r="AK56">
            <v>58</v>
          </cell>
          <cell r="AL56">
            <v>6</v>
          </cell>
          <cell r="AM56">
            <v>6</v>
          </cell>
          <cell r="AN56">
            <v>77</v>
          </cell>
          <cell r="AO56">
            <v>103</v>
          </cell>
        </row>
        <row r="57">
          <cell r="B57" t="str">
            <v>03 ป่าซาง</v>
          </cell>
          <cell r="C57">
            <v>342</v>
          </cell>
          <cell r="D57">
            <v>203</v>
          </cell>
          <cell r="E57">
            <v>342</v>
          </cell>
          <cell r="F57">
            <v>203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291.44958728165011</v>
          </cell>
          <cell r="N57">
            <v>83</v>
          </cell>
          <cell r="P57">
            <v>0</v>
          </cell>
          <cell r="Q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337</v>
          </cell>
          <cell r="AF57">
            <v>291</v>
          </cell>
          <cell r="AG57">
            <v>0</v>
          </cell>
          <cell r="AH57">
            <v>46</v>
          </cell>
          <cell r="AI57">
            <v>104</v>
          </cell>
          <cell r="AJ57">
            <v>20</v>
          </cell>
          <cell r="AK57">
            <v>78</v>
          </cell>
          <cell r="AL57">
            <v>7</v>
          </cell>
          <cell r="AM57">
            <v>5</v>
          </cell>
          <cell r="AN57">
            <v>96</v>
          </cell>
          <cell r="AO57">
            <v>64</v>
          </cell>
        </row>
        <row r="58">
          <cell r="B58" t="str">
            <v>04 แม่ทา</v>
          </cell>
          <cell r="C58">
            <v>771</v>
          </cell>
          <cell r="D58">
            <v>771</v>
          </cell>
          <cell r="E58">
            <v>771</v>
          </cell>
          <cell r="F58">
            <v>771</v>
          </cell>
          <cell r="G58">
            <v>92</v>
          </cell>
          <cell r="H58">
            <v>0</v>
          </cell>
          <cell r="I58">
            <v>119.83</v>
          </cell>
          <cell r="J58">
            <v>0</v>
          </cell>
          <cell r="M58">
            <v>503.32458607035005</v>
          </cell>
          <cell r="N58">
            <v>442</v>
          </cell>
          <cell r="P58">
            <v>957</v>
          </cell>
          <cell r="Q58">
            <v>957</v>
          </cell>
          <cell r="Y58">
            <v>610.5</v>
          </cell>
          <cell r="Z58">
            <v>957</v>
          </cell>
          <cell r="AA58">
            <v>63</v>
          </cell>
          <cell r="AB58">
            <v>108</v>
          </cell>
          <cell r="AC58">
            <v>102.47747747747748</v>
          </cell>
          <cell r="AD58">
            <v>113.17816091954023</v>
          </cell>
          <cell r="AE58">
            <v>442</v>
          </cell>
          <cell r="AF58">
            <v>442</v>
          </cell>
          <cell r="AG58">
            <v>0</v>
          </cell>
          <cell r="AH58">
            <v>0</v>
          </cell>
          <cell r="AI58">
            <v>363</v>
          </cell>
          <cell r="AJ58">
            <v>19</v>
          </cell>
          <cell r="AK58">
            <v>382</v>
          </cell>
          <cell r="AL58">
            <v>37</v>
          </cell>
          <cell r="AM58">
            <v>43</v>
          </cell>
          <cell r="AN58">
            <v>118</v>
          </cell>
          <cell r="AO58">
            <v>113</v>
          </cell>
        </row>
        <row r="59">
          <cell r="B59" t="str">
            <v>05 ลี้</v>
          </cell>
          <cell r="C59">
            <v>5176</v>
          </cell>
          <cell r="D59">
            <v>6832</v>
          </cell>
          <cell r="E59">
            <v>1460</v>
          </cell>
          <cell r="F59">
            <v>1460</v>
          </cell>
          <cell r="G59">
            <v>140</v>
          </cell>
          <cell r="H59">
            <v>217</v>
          </cell>
          <cell r="I59">
            <v>95.59</v>
          </cell>
          <cell r="J59">
            <v>148.69863013698631</v>
          </cell>
          <cell r="M59">
            <v>6469.7038580168937</v>
          </cell>
          <cell r="N59">
            <v>5188</v>
          </cell>
          <cell r="P59">
            <v>5495.0833300000004</v>
          </cell>
          <cell r="Q59">
            <v>5495.0833300000004</v>
          </cell>
          <cell r="Y59">
            <v>4770.25</v>
          </cell>
          <cell r="Z59">
            <v>4770.25</v>
          </cell>
          <cell r="AA59">
            <v>121</v>
          </cell>
          <cell r="AB59">
            <v>117</v>
          </cell>
          <cell r="AC59">
            <v>25.314186887479693</v>
          </cell>
          <cell r="AD59">
            <v>24.430096257009591</v>
          </cell>
          <cell r="AE59">
            <v>6351</v>
          </cell>
          <cell r="AF59">
            <v>6470</v>
          </cell>
          <cell r="AG59">
            <v>119</v>
          </cell>
          <cell r="AH59">
            <v>0</v>
          </cell>
          <cell r="AI59">
            <v>4323</v>
          </cell>
          <cell r="AJ59">
            <v>268</v>
          </cell>
          <cell r="AK59">
            <v>4591</v>
          </cell>
          <cell r="AL59">
            <v>841</v>
          </cell>
          <cell r="AM59">
            <v>910</v>
          </cell>
          <cell r="AN59">
            <v>173</v>
          </cell>
          <cell r="AO59">
            <v>198</v>
          </cell>
        </row>
        <row r="60">
          <cell r="B60" t="str">
            <v>06 ทุ่งหัวช้าง</v>
          </cell>
          <cell r="C60">
            <v>1473</v>
          </cell>
          <cell r="D60">
            <v>1473</v>
          </cell>
          <cell r="E60">
            <v>1322</v>
          </cell>
          <cell r="F60">
            <v>1322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M60">
            <v>1052.50343188028</v>
          </cell>
          <cell r="N60">
            <v>1177</v>
          </cell>
          <cell r="P60">
            <v>225</v>
          </cell>
          <cell r="Q60">
            <v>210</v>
          </cell>
          <cell r="Y60">
            <v>187.5</v>
          </cell>
          <cell r="Z60">
            <v>210</v>
          </cell>
          <cell r="AA60">
            <v>7</v>
          </cell>
          <cell r="AB60">
            <v>11</v>
          </cell>
          <cell r="AC60">
            <v>35.799999999999997</v>
          </cell>
          <cell r="AD60">
            <v>54.642857142857146</v>
          </cell>
          <cell r="AE60">
            <v>1159</v>
          </cell>
          <cell r="AF60">
            <v>1177</v>
          </cell>
          <cell r="AG60">
            <v>25</v>
          </cell>
          <cell r="AH60">
            <v>7</v>
          </cell>
          <cell r="AI60">
            <v>713</v>
          </cell>
          <cell r="AJ60">
            <v>38</v>
          </cell>
          <cell r="AK60">
            <v>744</v>
          </cell>
          <cell r="AL60">
            <v>82</v>
          </cell>
          <cell r="AM60">
            <v>105</v>
          </cell>
          <cell r="AN60">
            <v>116</v>
          </cell>
          <cell r="AO60">
            <v>141</v>
          </cell>
        </row>
        <row r="61">
          <cell r="B61" t="str">
            <v>07 บ้านธิ</v>
          </cell>
          <cell r="C61">
            <v>44</v>
          </cell>
          <cell r="D61">
            <v>44</v>
          </cell>
          <cell r="E61">
            <v>44</v>
          </cell>
          <cell r="F61">
            <v>44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M61">
            <v>35.682607689199997</v>
          </cell>
          <cell r="N61">
            <v>8</v>
          </cell>
          <cell r="P61">
            <v>0</v>
          </cell>
          <cell r="Q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47</v>
          </cell>
          <cell r="AF61">
            <v>36</v>
          </cell>
          <cell r="AG61">
            <v>0</v>
          </cell>
          <cell r="AH61">
            <v>11</v>
          </cell>
          <cell r="AI61">
            <v>7</v>
          </cell>
          <cell r="AJ61">
            <v>0</v>
          </cell>
          <cell r="AK61">
            <v>0</v>
          </cell>
          <cell r="AL61">
            <v>0.8</v>
          </cell>
          <cell r="AM61">
            <v>0</v>
          </cell>
          <cell r="AN61">
            <v>286</v>
          </cell>
          <cell r="AO61">
            <v>0</v>
          </cell>
        </row>
        <row r="62">
          <cell r="B62" t="str">
            <v>08 เวียงหนองล่อง</v>
          </cell>
          <cell r="C62">
            <v>17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M62">
            <v>3.2621520159799999</v>
          </cell>
          <cell r="N62">
            <v>0</v>
          </cell>
          <cell r="P62">
            <v>0</v>
          </cell>
          <cell r="Q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7</v>
          </cell>
          <cell r="AF62">
            <v>7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B63" t="str">
            <v>เชียงใหม่</v>
          </cell>
          <cell r="C63">
            <v>29904.5</v>
          </cell>
          <cell r="D63">
            <v>24993</v>
          </cell>
          <cell r="E63">
            <v>17935</v>
          </cell>
          <cell r="F63">
            <v>19655</v>
          </cell>
          <cell r="G63">
            <v>2717</v>
          </cell>
          <cell r="H63">
            <v>2418</v>
          </cell>
          <cell r="I63">
            <v>151</v>
          </cell>
          <cell r="J63">
            <v>123</v>
          </cell>
          <cell r="M63">
            <v>33699.992491000005</v>
          </cell>
          <cell r="N63">
            <v>15169</v>
          </cell>
          <cell r="P63">
            <v>7335.5621900000006</v>
          </cell>
          <cell r="Q63">
            <v>7335.5621900000006</v>
          </cell>
          <cell r="Y63">
            <v>6316.9311800000005</v>
          </cell>
          <cell r="Z63">
            <v>6410.26451</v>
          </cell>
          <cell r="AA63">
            <v>1248</v>
          </cell>
          <cell r="AB63">
            <v>1248</v>
          </cell>
          <cell r="AC63">
            <v>198</v>
          </cell>
          <cell r="AD63">
            <v>195</v>
          </cell>
          <cell r="AE63">
            <v>30269</v>
          </cell>
          <cell r="AF63">
            <v>28949</v>
          </cell>
          <cell r="AG63">
            <v>194</v>
          </cell>
          <cell r="AH63">
            <v>1514</v>
          </cell>
          <cell r="AI63">
            <v>18767</v>
          </cell>
          <cell r="AJ63">
            <v>795</v>
          </cell>
          <cell r="AK63">
            <v>18114</v>
          </cell>
          <cell r="AL63">
            <v>3509</v>
          </cell>
          <cell r="AM63">
            <v>3253</v>
          </cell>
          <cell r="AN63">
            <v>187</v>
          </cell>
          <cell r="AO63">
            <v>180</v>
          </cell>
        </row>
        <row r="64">
          <cell r="B64" t="str">
            <v>01 เมืองเชียงใหม่</v>
          </cell>
          <cell r="C64">
            <v>2</v>
          </cell>
          <cell r="D64">
            <v>0</v>
          </cell>
          <cell r="E64">
            <v>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B65" t="str">
            <v>02 จอมทอง</v>
          </cell>
          <cell r="C65">
            <v>44</v>
          </cell>
          <cell r="D65">
            <v>54</v>
          </cell>
          <cell r="E65">
            <v>34</v>
          </cell>
          <cell r="F65">
            <v>44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47.369307999999997</v>
          </cell>
          <cell r="N65">
            <v>42</v>
          </cell>
          <cell r="P65">
            <v>0</v>
          </cell>
          <cell r="Q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42</v>
          </cell>
          <cell r="AF65">
            <v>42</v>
          </cell>
          <cell r="AG65">
            <v>0</v>
          </cell>
          <cell r="AH65">
            <v>0</v>
          </cell>
          <cell r="AI65">
            <v>42</v>
          </cell>
          <cell r="AJ65">
            <v>0</v>
          </cell>
          <cell r="AK65">
            <v>42</v>
          </cell>
          <cell r="AL65">
            <v>4</v>
          </cell>
          <cell r="AM65">
            <v>3</v>
          </cell>
          <cell r="AN65">
            <v>71</v>
          </cell>
          <cell r="AO65">
            <v>71</v>
          </cell>
        </row>
        <row r="66">
          <cell r="B66" t="str">
            <v>03 เชียงดาว</v>
          </cell>
          <cell r="C66">
            <v>2759</v>
          </cell>
          <cell r="D66">
            <v>1559</v>
          </cell>
          <cell r="E66">
            <v>1963</v>
          </cell>
          <cell r="F66">
            <v>1559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M66">
            <v>3339.403812</v>
          </cell>
          <cell r="N66">
            <v>2001</v>
          </cell>
          <cell r="P66">
            <v>1651.4583299999999</v>
          </cell>
          <cell r="Q66">
            <v>1651.4583299999999</v>
          </cell>
          <cell r="Y66">
            <v>1651.4583299999999</v>
          </cell>
          <cell r="Z66">
            <v>1651.4583299999999</v>
          </cell>
          <cell r="AA66">
            <v>198</v>
          </cell>
          <cell r="AB66">
            <v>214</v>
          </cell>
          <cell r="AC66">
            <v>119.9775453432119</v>
          </cell>
          <cell r="AD66">
            <v>129.80951205714044</v>
          </cell>
          <cell r="AE66">
            <v>3279</v>
          </cell>
          <cell r="AF66">
            <v>3339</v>
          </cell>
          <cell r="AG66">
            <v>60</v>
          </cell>
          <cell r="AH66">
            <v>0</v>
          </cell>
          <cell r="AI66">
            <v>1416</v>
          </cell>
          <cell r="AJ66">
            <v>96</v>
          </cell>
          <cell r="AK66">
            <v>1512</v>
          </cell>
          <cell r="AL66">
            <v>343</v>
          </cell>
          <cell r="AM66">
            <v>338</v>
          </cell>
          <cell r="AN66">
            <v>169</v>
          </cell>
          <cell r="AO66">
            <v>224</v>
          </cell>
        </row>
        <row r="67">
          <cell r="B67" t="str">
            <v>04 ดอยสะเก็ด</v>
          </cell>
          <cell r="C67">
            <v>756</v>
          </cell>
          <cell r="D67">
            <v>819</v>
          </cell>
          <cell r="E67">
            <v>227</v>
          </cell>
          <cell r="F67">
            <v>432</v>
          </cell>
          <cell r="G67">
            <v>47</v>
          </cell>
          <cell r="H67">
            <v>17</v>
          </cell>
          <cell r="I67">
            <v>209.15</v>
          </cell>
          <cell r="J67">
            <v>39.495370370370374</v>
          </cell>
          <cell r="M67">
            <v>387.14841000000001</v>
          </cell>
          <cell r="N67">
            <v>179</v>
          </cell>
          <cell r="P67">
            <v>0</v>
          </cell>
          <cell r="Q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387</v>
          </cell>
          <cell r="AF67">
            <v>387</v>
          </cell>
          <cell r="AG67">
            <v>0</v>
          </cell>
          <cell r="AH67">
            <v>0</v>
          </cell>
          <cell r="AI67">
            <v>102</v>
          </cell>
          <cell r="AJ67">
            <v>19</v>
          </cell>
          <cell r="AK67">
            <v>121</v>
          </cell>
          <cell r="AL67">
            <v>12</v>
          </cell>
          <cell r="AM67">
            <v>11</v>
          </cell>
          <cell r="AN67">
            <v>78</v>
          </cell>
          <cell r="AO67">
            <v>91</v>
          </cell>
        </row>
        <row r="68">
          <cell r="B68" t="str">
            <v>05 ฝาง</v>
          </cell>
          <cell r="C68">
            <v>5040</v>
          </cell>
          <cell r="D68">
            <v>4420</v>
          </cell>
          <cell r="E68">
            <v>2451</v>
          </cell>
          <cell r="F68">
            <v>3420</v>
          </cell>
          <cell r="G68">
            <v>591</v>
          </cell>
          <cell r="H68">
            <v>89</v>
          </cell>
          <cell r="I68">
            <v>241.3</v>
          </cell>
          <cell r="J68">
            <v>26.096491228070175</v>
          </cell>
          <cell r="M68">
            <v>5555.5984619999999</v>
          </cell>
          <cell r="N68">
            <v>2910</v>
          </cell>
          <cell r="P68">
            <v>1710.8645799999999</v>
          </cell>
          <cell r="Q68">
            <v>1710.8645799999999</v>
          </cell>
          <cell r="Y68">
            <v>1710.8645799999999</v>
          </cell>
          <cell r="Z68">
            <v>1710.8645799999999</v>
          </cell>
          <cell r="AA68">
            <v>433</v>
          </cell>
          <cell r="AB68">
            <v>420</v>
          </cell>
          <cell r="AC68">
            <v>252.84974142722623</v>
          </cell>
          <cell r="AD68">
            <v>245.55080020418683</v>
          </cell>
          <cell r="AE68">
            <v>5490</v>
          </cell>
          <cell r="AF68">
            <v>5556</v>
          </cell>
          <cell r="AG68">
            <v>81</v>
          </cell>
          <cell r="AH68">
            <v>15</v>
          </cell>
          <cell r="AI68">
            <v>3238</v>
          </cell>
          <cell r="AJ68">
            <v>169</v>
          </cell>
          <cell r="AK68">
            <v>3392</v>
          </cell>
          <cell r="AL68">
            <v>676</v>
          </cell>
          <cell r="AM68">
            <v>655</v>
          </cell>
          <cell r="AN68">
            <v>188</v>
          </cell>
          <cell r="AO68">
            <v>193</v>
          </cell>
        </row>
        <row r="69">
          <cell r="B69" t="str">
            <v>06 พร้าว</v>
          </cell>
          <cell r="C69">
            <v>4598</v>
          </cell>
          <cell r="D69">
            <v>4126</v>
          </cell>
          <cell r="E69">
            <v>3225</v>
          </cell>
          <cell r="F69">
            <v>3276</v>
          </cell>
          <cell r="G69">
            <v>961</v>
          </cell>
          <cell r="H69">
            <v>962</v>
          </cell>
          <cell r="I69">
            <v>297.94</v>
          </cell>
          <cell r="J69">
            <v>293.50030525030525</v>
          </cell>
          <cell r="M69">
            <v>4074.369377</v>
          </cell>
          <cell r="N69">
            <v>1254</v>
          </cell>
          <cell r="P69">
            <v>952.66382999999996</v>
          </cell>
          <cell r="Q69">
            <v>952.66382999999996</v>
          </cell>
          <cell r="Y69">
            <v>952.66382999999996</v>
          </cell>
          <cell r="Z69">
            <v>952.66382999999996</v>
          </cell>
          <cell r="AA69">
            <v>256</v>
          </cell>
          <cell r="AB69">
            <v>221</v>
          </cell>
          <cell r="AC69">
            <v>268.9070288309361</v>
          </cell>
          <cell r="AD69">
            <v>231.82644256578945</v>
          </cell>
          <cell r="AE69">
            <v>4500</v>
          </cell>
          <cell r="AF69">
            <v>4074</v>
          </cell>
          <cell r="AG69">
            <v>53</v>
          </cell>
          <cell r="AH69">
            <v>479</v>
          </cell>
          <cell r="AI69">
            <v>1859</v>
          </cell>
          <cell r="AJ69">
            <v>66</v>
          </cell>
          <cell r="AK69">
            <v>1446</v>
          </cell>
          <cell r="AL69">
            <v>372</v>
          </cell>
          <cell r="AM69">
            <v>254</v>
          </cell>
          <cell r="AN69">
            <v>203</v>
          </cell>
          <cell r="AO69">
            <v>176</v>
          </cell>
        </row>
        <row r="70">
          <cell r="B70" t="str">
            <v>07 แม่แจ่ม</v>
          </cell>
          <cell r="C70">
            <v>1781</v>
          </cell>
          <cell r="D70">
            <v>2051</v>
          </cell>
          <cell r="E70">
            <v>551</v>
          </cell>
          <cell r="F70">
            <v>1782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M70">
            <v>1182.421552</v>
          </cell>
          <cell r="N70">
            <v>2133</v>
          </cell>
          <cell r="P70">
            <v>653.38246000000004</v>
          </cell>
          <cell r="Q70">
            <v>653.38246000000004</v>
          </cell>
          <cell r="Y70">
            <v>261.33332999999999</v>
          </cell>
          <cell r="Z70">
            <v>354.66665999999998</v>
          </cell>
          <cell r="AA70">
            <v>3</v>
          </cell>
          <cell r="AB70">
            <v>13</v>
          </cell>
          <cell r="AC70">
            <v>10.00000011479592</v>
          </cell>
          <cell r="AD70">
            <v>37.368421745647026</v>
          </cell>
          <cell r="AE70">
            <v>2253</v>
          </cell>
          <cell r="AF70">
            <v>2133</v>
          </cell>
          <cell r="AG70">
            <v>0</v>
          </cell>
          <cell r="AH70">
            <v>120</v>
          </cell>
          <cell r="AI70">
            <v>1799</v>
          </cell>
          <cell r="AJ70">
            <v>56</v>
          </cell>
          <cell r="AK70">
            <v>1735</v>
          </cell>
          <cell r="AL70">
            <v>268</v>
          </cell>
          <cell r="AM70">
            <v>278</v>
          </cell>
          <cell r="AN70">
            <v>162</v>
          </cell>
          <cell r="AO70">
            <v>160</v>
          </cell>
        </row>
        <row r="71">
          <cell r="B71" t="str">
            <v>08 แม่แตง</v>
          </cell>
          <cell r="C71">
            <v>3071</v>
          </cell>
          <cell r="D71">
            <v>1030</v>
          </cell>
          <cell r="E71">
            <v>2851</v>
          </cell>
          <cell r="F71">
            <v>1030</v>
          </cell>
          <cell r="G71">
            <v>428</v>
          </cell>
          <cell r="H71">
            <v>0</v>
          </cell>
          <cell r="I71">
            <v>150</v>
          </cell>
          <cell r="J71">
            <v>0</v>
          </cell>
          <cell r="M71">
            <v>2163.3634080000002</v>
          </cell>
          <cell r="N71">
            <v>1435</v>
          </cell>
          <cell r="P71">
            <v>1816.19299</v>
          </cell>
          <cell r="Q71">
            <v>1816.19299</v>
          </cell>
          <cell r="Y71">
            <v>1189.6111100000001</v>
          </cell>
          <cell r="Z71">
            <v>1189.6111100000001</v>
          </cell>
          <cell r="AA71">
            <v>296</v>
          </cell>
          <cell r="AB71">
            <v>305</v>
          </cell>
          <cell r="AC71">
            <v>248.60365222211146</v>
          </cell>
          <cell r="AD71">
            <v>256.06874352409164</v>
          </cell>
          <cell r="AE71">
            <v>2201</v>
          </cell>
          <cell r="AF71">
            <v>2163</v>
          </cell>
          <cell r="AG71">
            <v>0</v>
          </cell>
          <cell r="AH71">
            <v>38</v>
          </cell>
          <cell r="AI71">
            <v>1005</v>
          </cell>
          <cell r="AJ71">
            <v>45</v>
          </cell>
          <cell r="AK71">
            <v>1012</v>
          </cell>
          <cell r="AL71">
            <v>206</v>
          </cell>
          <cell r="AM71">
            <v>207</v>
          </cell>
          <cell r="AN71">
            <v>184</v>
          </cell>
          <cell r="AO71">
            <v>205</v>
          </cell>
        </row>
        <row r="72">
          <cell r="B72" t="str">
            <v>09 แม่ริม</v>
          </cell>
          <cell r="C72">
            <v>228</v>
          </cell>
          <cell r="D72">
            <v>275</v>
          </cell>
          <cell r="E72">
            <v>130</v>
          </cell>
          <cell r="F72">
            <v>151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M72">
            <v>190.88168400000001</v>
          </cell>
          <cell r="N72">
            <v>259</v>
          </cell>
          <cell r="P72">
            <v>0</v>
          </cell>
          <cell r="Q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259</v>
          </cell>
          <cell r="AF72">
            <v>259</v>
          </cell>
          <cell r="AG72">
            <v>0</v>
          </cell>
          <cell r="AH72">
            <v>0</v>
          </cell>
          <cell r="AI72">
            <v>151</v>
          </cell>
          <cell r="AJ72">
            <v>8</v>
          </cell>
          <cell r="AK72">
            <v>159</v>
          </cell>
          <cell r="AL72">
            <v>26</v>
          </cell>
          <cell r="AM72">
            <v>30</v>
          </cell>
          <cell r="AN72">
            <v>199</v>
          </cell>
          <cell r="AO72">
            <v>189</v>
          </cell>
        </row>
        <row r="73">
          <cell r="B73" t="str">
            <v>10 แม่อาย</v>
          </cell>
          <cell r="C73">
            <v>4119</v>
          </cell>
          <cell r="D73">
            <v>4067</v>
          </cell>
          <cell r="E73">
            <v>1575</v>
          </cell>
          <cell r="F73">
            <v>3435</v>
          </cell>
          <cell r="G73">
            <v>158</v>
          </cell>
          <cell r="H73">
            <v>225</v>
          </cell>
          <cell r="I73">
            <v>100</v>
          </cell>
          <cell r="J73">
            <v>65.541921397379909</v>
          </cell>
          <cell r="M73">
            <v>10053.151658999999</v>
          </cell>
          <cell r="N73">
            <v>1794</v>
          </cell>
          <cell r="P73">
            <v>348.5</v>
          </cell>
          <cell r="Q73">
            <v>348.5</v>
          </cell>
          <cell r="Y73">
            <v>348.5</v>
          </cell>
          <cell r="Z73">
            <v>348.5</v>
          </cell>
          <cell r="AA73">
            <v>44</v>
          </cell>
          <cell r="AB73">
            <v>55</v>
          </cell>
          <cell r="AC73">
            <v>127.4390243902439</v>
          </cell>
          <cell r="AD73">
            <v>158.23170731707316</v>
          </cell>
          <cell r="AE73">
            <v>4309</v>
          </cell>
          <cell r="AF73">
            <v>4091</v>
          </cell>
          <cell r="AG73">
            <v>0</v>
          </cell>
          <cell r="AH73">
            <v>218</v>
          </cell>
          <cell r="AI73">
            <v>3237</v>
          </cell>
          <cell r="AJ73">
            <v>112</v>
          </cell>
          <cell r="AK73">
            <v>3131</v>
          </cell>
          <cell r="AL73">
            <v>749</v>
          </cell>
          <cell r="AM73">
            <v>686</v>
          </cell>
          <cell r="AN73">
            <v>230</v>
          </cell>
          <cell r="AO73">
            <v>219</v>
          </cell>
        </row>
        <row r="74">
          <cell r="B74" t="str">
            <v>11 สะเมิง</v>
          </cell>
          <cell r="C74">
            <v>197</v>
          </cell>
          <cell r="D74">
            <v>122</v>
          </cell>
          <cell r="E74">
            <v>75.5</v>
          </cell>
          <cell r="F74">
            <v>122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M74">
            <v>112.20737699999999</v>
          </cell>
          <cell r="N74">
            <v>124</v>
          </cell>
          <cell r="P74">
            <v>0</v>
          </cell>
          <cell r="Q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143</v>
          </cell>
          <cell r="AF74">
            <v>124</v>
          </cell>
          <cell r="AG74">
            <v>0</v>
          </cell>
          <cell r="AH74">
            <v>19</v>
          </cell>
          <cell r="AI74">
            <v>112</v>
          </cell>
          <cell r="AJ74">
            <v>0</v>
          </cell>
          <cell r="AK74">
            <v>93</v>
          </cell>
          <cell r="AL74">
            <v>11</v>
          </cell>
          <cell r="AM74">
            <v>9</v>
          </cell>
          <cell r="AN74">
            <v>98</v>
          </cell>
          <cell r="AO74">
            <v>97</v>
          </cell>
        </row>
        <row r="75">
          <cell r="B75" t="str">
            <v>12 สันกำแพง</v>
          </cell>
          <cell r="C75">
            <v>77</v>
          </cell>
          <cell r="D75">
            <v>74</v>
          </cell>
          <cell r="E75">
            <v>8</v>
          </cell>
          <cell r="F75">
            <v>70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M75">
            <v>164.92421999999999</v>
          </cell>
          <cell r="N75">
            <v>58</v>
          </cell>
          <cell r="P75">
            <v>0</v>
          </cell>
          <cell r="Q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177</v>
          </cell>
          <cell r="AF75">
            <v>165</v>
          </cell>
          <cell r="AG75">
            <v>0</v>
          </cell>
          <cell r="AH75">
            <v>12</v>
          </cell>
          <cell r="AI75">
            <v>78</v>
          </cell>
          <cell r="AJ75">
            <v>0</v>
          </cell>
          <cell r="AK75">
            <v>66</v>
          </cell>
          <cell r="AL75">
            <v>9</v>
          </cell>
          <cell r="AM75">
            <v>7</v>
          </cell>
          <cell r="AN75">
            <v>103</v>
          </cell>
          <cell r="AO75">
            <v>106</v>
          </cell>
        </row>
        <row r="76">
          <cell r="B76" t="str">
            <v>13 สันทราย</v>
          </cell>
          <cell r="C76">
            <v>505</v>
          </cell>
          <cell r="D76">
            <v>286</v>
          </cell>
          <cell r="E76">
            <v>264</v>
          </cell>
          <cell r="F76">
            <v>248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M76">
            <v>276.151231</v>
          </cell>
          <cell r="N76">
            <v>192</v>
          </cell>
          <cell r="P76">
            <v>0</v>
          </cell>
          <cell r="Q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289</v>
          </cell>
          <cell r="AF76">
            <v>276</v>
          </cell>
          <cell r="AG76">
            <v>0</v>
          </cell>
          <cell r="AH76">
            <v>13</v>
          </cell>
          <cell r="AI76">
            <v>223</v>
          </cell>
          <cell r="AJ76">
            <v>7</v>
          </cell>
          <cell r="AK76">
            <v>217</v>
          </cell>
          <cell r="AL76">
            <v>20</v>
          </cell>
          <cell r="AM76">
            <v>20</v>
          </cell>
          <cell r="AN76">
            <v>94</v>
          </cell>
          <cell r="AO76">
            <v>92</v>
          </cell>
        </row>
        <row r="77">
          <cell r="B77" t="str">
            <v>14 สันป่าตอง</v>
          </cell>
          <cell r="C77">
            <v>39</v>
          </cell>
          <cell r="D77">
            <v>28</v>
          </cell>
          <cell r="E77">
            <v>28</v>
          </cell>
          <cell r="F77">
            <v>28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M77">
            <v>14.400592</v>
          </cell>
          <cell r="N77">
            <v>6</v>
          </cell>
          <cell r="P77">
            <v>0</v>
          </cell>
          <cell r="Q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30</v>
          </cell>
          <cell r="AF77">
            <v>14</v>
          </cell>
          <cell r="AG77">
            <v>0</v>
          </cell>
          <cell r="AH77">
            <v>16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15 สารภี</v>
          </cell>
          <cell r="C78">
            <v>10</v>
          </cell>
          <cell r="D78">
            <v>5</v>
          </cell>
          <cell r="E78">
            <v>0</v>
          </cell>
          <cell r="F78">
            <v>5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6</v>
          </cell>
          <cell r="AG78">
            <v>0</v>
          </cell>
          <cell r="AH78">
            <v>0</v>
          </cell>
          <cell r="AI78">
            <v>6</v>
          </cell>
          <cell r="AJ78">
            <v>0</v>
          </cell>
          <cell r="AK78">
            <v>6</v>
          </cell>
          <cell r="AL78">
            <v>1</v>
          </cell>
          <cell r="AM78">
            <v>1</v>
          </cell>
          <cell r="AN78">
            <v>167</v>
          </cell>
          <cell r="AO78">
            <v>167</v>
          </cell>
        </row>
        <row r="79">
          <cell r="B79" t="str">
            <v>16 หางดง</v>
          </cell>
          <cell r="C79">
            <v>58</v>
          </cell>
          <cell r="D79">
            <v>58</v>
          </cell>
          <cell r="E79">
            <v>25</v>
          </cell>
          <cell r="F79">
            <v>25</v>
          </cell>
          <cell r="G79">
            <v>4</v>
          </cell>
          <cell r="H79">
            <v>0</v>
          </cell>
          <cell r="I79">
            <v>172.5</v>
          </cell>
          <cell r="J79">
            <v>0</v>
          </cell>
          <cell r="M79">
            <v>14.540101</v>
          </cell>
          <cell r="N79">
            <v>17</v>
          </cell>
          <cell r="P79">
            <v>0</v>
          </cell>
          <cell r="Q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17</v>
          </cell>
          <cell r="AF79">
            <v>17</v>
          </cell>
          <cell r="AG79">
            <v>0</v>
          </cell>
          <cell r="AH79">
            <v>0</v>
          </cell>
          <cell r="AI79">
            <v>17</v>
          </cell>
          <cell r="AJ79">
            <v>0</v>
          </cell>
          <cell r="AK79">
            <v>17</v>
          </cell>
          <cell r="AL79">
            <v>2</v>
          </cell>
          <cell r="AM79">
            <v>2</v>
          </cell>
          <cell r="AN79">
            <v>118</v>
          </cell>
          <cell r="AO79">
            <v>118</v>
          </cell>
        </row>
        <row r="80">
          <cell r="B80" t="str">
            <v>17 อมก๋อย</v>
          </cell>
          <cell r="C80">
            <v>418</v>
          </cell>
          <cell r="D80">
            <v>73</v>
          </cell>
          <cell r="E80">
            <v>372</v>
          </cell>
          <cell r="F80">
            <v>65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M80">
            <v>60.802093999999997</v>
          </cell>
          <cell r="N80">
            <v>94</v>
          </cell>
          <cell r="P80">
            <v>0</v>
          </cell>
          <cell r="Q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217</v>
          </cell>
          <cell r="AF80">
            <v>94</v>
          </cell>
          <cell r="AG80">
            <v>0</v>
          </cell>
          <cell r="AH80">
            <v>123</v>
          </cell>
          <cell r="AI80">
            <v>56</v>
          </cell>
          <cell r="AJ80">
            <v>0</v>
          </cell>
          <cell r="AK80">
            <v>0</v>
          </cell>
          <cell r="AL80">
            <v>5</v>
          </cell>
          <cell r="AM80">
            <v>0</v>
          </cell>
          <cell r="AN80">
            <v>89</v>
          </cell>
          <cell r="AO80">
            <v>0</v>
          </cell>
        </row>
        <row r="81">
          <cell r="B81" t="str">
            <v>18 ฮอด</v>
          </cell>
          <cell r="C81">
            <v>920</v>
          </cell>
          <cell r="D81">
            <v>920</v>
          </cell>
          <cell r="E81">
            <v>650</v>
          </cell>
          <cell r="F81">
            <v>650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M81">
            <v>812.63227199999994</v>
          </cell>
          <cell r="N81">
            <v>13</v>
          </cell>
          <cell r="P81">
            <v>0</v>
          </cell>
          <cell r="Q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813</v>
          </cell>
          <cell r="AF81">
            <v>813</v>
          </cell>
          <cell r="AG81">
            <v>0</v>
          </cell>
          <cell r="AH81">
            <v>0</v>
          </cell>
          <cell r="AI81">
            <v>321</v>
          </cell>
          <cell r="AJ81">
            <v>26</v>
          </cell>
          <cell r="AK81">
            <v>347</v>
          </cell>
          <cell r="AL81">
            <v>30</v>
          </cell>
          <cell r="AM81">
            <v>31</v>
          </cell>
          <cell r="AN81">
            <v>93</v>
          </cell>
          <cell r="AO81">
            <v>89</v>
          </cell>
        </row>
        <row r="82">
          <cell r="B82" t="str">
            <v>19 ดอยเต่า</v>
          </cell>
          <cell r="C82">
            <v>2993</v>
          </cell>
          <cell r="D82">
            <v>2701</v>
          </cell>
          <cell r="E82">
            <v>1349</v>
          </cell>
          <cell r="F82">
            <v>1057</v>
          </cell>
          <cell r="G82">
            <v>100</v>
          </cell>
          <cell r="H82">
            <v>0</v>
          </cell>
          <cell r="I82">
            <v>74</v>
          </cell>
          <cell r="J82">
            <v>0</v>
          </cell>
          <cell r="M82">
            <v>1772.86628</v>
          </cell>
          <cell r="N82">
            <v>207</v>
          </cell>
          <cell r="P82">
            <v>0</v>
          </cell>
          <cell r="Q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1913</v>
          </cell>
          <cell r="AF82">
            <v>1773</v>
          </cell>
          <cell r="AG82">
            <v>0</v>
          </cell>
          <cell r="AH82">
            <v>140</v>
          </cell>
          <cell r="AI82">
            <v>1806</v>
          </cell>
          <cell r="AJ82">
            <v>61</v>
          </cell>
          <cell r="AK82">
            <v>1727</v>
          </cell>
          <cell r="AL82">
            <v>191</v>
          </cell>
          <cell r="AM82">
            <v>172</v>
          </cell>
          <cell r="AN82">
            <v>120</v>
          </cell>
          <cell r="AO82">
            <v>100</v>
          </cell>
        </row>
        <row r="83">
          <cell r="B83" t="str">
            <v>20 เวียงแหง</v>
          </cell>
          <cell r="C83">
            <v>178</v>
          </cell>
          <cell r="D83">
            <v>178</v>
          </cell>
          <cell r="E83">
            <v>178</v>
          </cell>
          <cell r="F83">
            <v>178</v>
          </cell>
          <cell r="G83">
            <v>0</v>
          </cell>
          <cell r="H83">
            <v>25</v>
          </cell>
          <cell r="I83">
            <v>0</v>
          </cell>
          <cell r="J83">
            <v>138.20224719101122</v>
          </cell>
          <cell r="M83">
            <v>311.18315000000001</v>
          </cell>
          <cell r="N83">
            <v>190</v>
          </cell>
          <cell r="P83">
            <v>0</v>
          </cell>
          <cell r="Q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190</v>
          </cell>
          <cell r="AF83">
            <v>190</v>
          </cell>
          <cell r="AG83">
            <v>0</v>
          </cell>
          <cell r="AH83">
            <v>0</v>
          </cell>
          <cell r="AI83">
            <v>107</v>
          </cell>
          <cell r="AJ83">
            <v>6</v>
          </cell>
          <cell r="AK83">
            <v>113</v>
          </cell>
          <cell r="AL83">
            <v>10</v>
          </cell>
          <cell r="AM83">
            <v>11</v>
          </cell>
          <cell r="AN83">
            <v>93</v>
          </cell>
          <cell r="AO83">
            <v>97</v>
          </cell>
        </row>
        <row r="84">
          <cell r="B84" t="str">
            <v>21 ไชยปราการ</v>
          </cell>
          <cell r="C84">
            <v>1444</v>
          </cell>
          <cell r="D84">
            <v>1444</v>
          </cell>
          <cell r="E84">
            <v>1444</v>
          </cell>
          <cell r="F84">
            <v>1444</v>
          </cell>
          <cell r="G84">
            <v>384</v>
          </cell>
          <cell r="H84">
            <v>1099</v>
          </cell>
          <cell r="I84">
            <v>265.99</v>
          </cell>
          <cell r="J84">
            <v>760.8739612188366</v>
          </cell>
          <cell r="M84">
            <v>3058.7376949999998</v>
          </cell>
          <cell r="N84">
            <v>1887</v>
          </cell>
          <cell r="P84">
            <v>202.5</v>
          </cell>
          <cell r="Q84">
            <v>202.5</v>
          </cell>
          <cell r="Y84">
            <v>202.5</v>
          </cell>
          <cell r="Z84">
            <v>202.5</v>
          </cell>
          <cell r="AA84">
            <v>18</v>
          </cell>
          <cell r="AB84">
            <v>20</v>
          </cell>
          <cell r="AC84">
            <v>89.759259259259252</v>
          </cell>
          <cell r="AD84">
            <v>97.407407407407405</v>
          </cell>
          <cell r="AE84">
            <v>3316</v>
          </cell>
          <cell r="AF84">
            <v>3059</v>
          </cell>
          <cell r="AG84">
            <v>0</v>
          </cell>
          <cell r="AH84">
            <v>257</v>
          </cell>
          <cell r="AI84">
            <v>2848</v>
          </cell>
          <cell r="AJ84">
            <v>96</v>
          </cell>
          <cell r="AK84">
            <v>2687</v>
          </cell>
          <cell r="AL84">
            <v>531</v>
          </cell>
          <cell r="AM84">
            <v>504</v>
          </cell>
          <cell r="AN84">
            <v>217</v>
          </cell>
          <cell r="AO84">
            <v>188</v>
          </cell>
        </row>
        <row r="85">
          <cell r="B85" t="str">
            <v>22 แม่วาง</v>
          </cell>
          <cell r="C85">
            <v>121</v>
          </cell>
          <cell r="D85">
            <v>161</v>
          </cell>
          <cell r="E85">
            <v>92</v>
          </cell>
          <cell r="F85">
            <v>92</v>
          </cell>
          <cell r="G85">
            <v>44</v>
          </cell>
          <cell r="H85">
            <v>1</v>
          </cell>
          <cell r="I85">
            <v>476.43</v>
          </cell>
          <cell r="J85">
            <v>5.4347826086956523</v>
          </cell>
          <cell r="M85">
            <v>26.750606999999999</v>
          </cell>
          <cell r="N85">
            <v>101</v>
          </cell>
          <cell r="P85">
            <v>0</v>
          </cell>
          <cell r="Q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101</v>
          </cell>
          <cell r="AF85">
            <v>101</v>
          </cell>
          <cell r="AG85">
            <v>0</v>
          </cell>
          <cell r="AH85">
            <v>0</v>
          </cell>
          <cell r="AI85">
            <v>101</v>
          </cell>
          <cell r="AJ85">
            <v>0</v>
          </cell>
          <cell r="AK85">
            <v>101</v>
          </cell>
          <cell r="AL85">
            <v>15</v>
          </cell>
          <cell r="AM85">
            <v>12</v>
          </cell>
          <cell r="AN85">
            <v>119</v>
          </cell>
          <cell r="AO85">
            <v>119</v>
          </cell>
        </row>
        <row r="86">
          <cell r="B86" t="str">
            <v>23 แม่ออน</v>
          </cell>
          <cell r="C86">
            <v>430</v>
          </cell>
          <cell r="D86">
            <v>430</v>
          </cell>
          <cell r="E86">
            <v>406</v>
          </cell>
          <cell r="F86">
            <v>430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M86">
            <v>45.933249000000004</v>
          </cell>
          <cell r="N86">
            <v>233</v>
          </cell>
          <cell r="P86">
            <v>0</v>
          </cell>
          <cell r="Q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277</v>
          </cell>
          <cell r="AF86">
            <v>233</v>
          </cell>
          <cell r="AG86">
            <v>0</v>
          </cell>
          <cell r="AH86">
            <v>44</v>
          </cell>
          <cell r="AI86">
            <v>227</v>
          </cell>
          <cell r="AJ86">
            <v>7</v>
          </cell>
          <cell r="AK86">
            <v>190</v>
          </cell>
          <cell r="AL86">
            <v>26</v>
          </cell>
          <cell r="AM86">
            <v>22</v>
          </cell>
          <cell r="AN86">
            <v>119</v>
          </cell>
          <cell r="AO86">
            <v>116</v>
          </cell>
        </row>
        <row r="87">
          <cell r="B87" t="str">
            <v>24 ดอยหล่อ</v>
          </cell>
          <cell r="C87">
            <v>116.5</v>
          </cell>
          <cell r="D87">
            <v>112</v>
          </cell>
          <cell r="E87">
            <v>34.5</v>
          </cell>
          <cell r="F87">
            <v>112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M87">
            <v>35.155951000000002</v>
          </cell>
          <cell r="N87">
            <v>40</v>
          </cell>
          <cell r="P87">
            <v>0</v>
          </cell>
          <cell r="Q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</v>
          </cell>
          <cell r="AF87">
            <v>40</v>
          </cell>
          <cell r="AG87">
            <v>0</v>
          </cell>
          <cell r="AH87">
            <v>20</v>
          </cell>
          <cell r="AI87">
            <v>16</v>
          </cell>
          <cell r="AJ87">
            <v>0</v>
          </cell>
          <cell r="AK87">
            <v>0</v>
          </cell>
          <cell r="AL87">
            <v>2</v>
          </cell>
          <cell r="AM87">
            <v>0</v>
          </cell>
          <cell r="AN87">
            <v>125</v>
          </cell>
          <cell r="AO87">
            <v>0</v>
          </cell>
        </row>
        <row r="88">
          <cell r="B88" t="str">
            <v>25 กัลยาณิวัฒนา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P88">
            <v>0</v>
          </cell>
          <cell r="Q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B89" t="str">
            <v>แม่ฮ่องสอน</v>
          </cell>
          <cell r="C89">
            <v>1810.9</v>
          </cell>
          <cell r="D89">
            <v>2367.6999999999998</v>
          </cell>
          <cell r="E89">
            <v>331.45</v>
          </cell>
          <cell r="F89">
            <v>748.45</v>
          </cell>
          <cell r="G89">
            <v>32</v>
          </cell>
          <cell r="H89">
            <v>7</v>
          </cell>
          <cell r="I89">
            <v>97</v>
          </cell>
          <cell r="J89">
            <v>9</v>
          </cell>
          <cell r="M89">
            <v>1212.7778620055899</v>
          </cell>
          <cell r="N89">
            <v>1306</v>
          </cell>
          <cell r="P89">
            <v>373.15625</v>
          </cell>
          <cell r="Q89">
            <v>357.65625</v>
          </cell>
          <cell r="Y89">
            <v>199.33332999999999</v>
          </cell>
          <cell r="Z89">
            <v>251.33332999999999</v>
          </cell>
          <cell r="AA89">
            <v>10</v>
          </cell>
          <cell r="AB89">
            <v>12</v>
          </cell>
          <cell r="AC89">
            <v>50</v>
          </cell>
          <cell r="AD89">
            <v>48</v>
          </cell>
          <cell r="AE89">
            <v>1678</v>
          </cell>
          <cell r="AF89">
            <v>1388</v>
          </cell>
          <cell r="AG89">
            <v>0</v>
          </cell>
          <cell r="AH89">
            <v>290</v>
          </cell>
          <cell r="AI89">
            <v>1119</v>
          </cell>
          <cell r="AJ89">
            <v>0</v>
          </cell>
          <cell r="AK89">
            <v>854</v>
          </cell>
          <cell r="AL89">
            <v>140</v>
          </cell>
          <cell r="AM89">
            <v>104</v>
          </cell>
          <cell r="AN89">
            <v>125</v>
          </cell>
          <cell r="AO89">
            <v>122</v>
          </cell>
        </row>
        <row r="90">
          <cell r="B90" t="str">
            <v>01 เมืองแม่ฮ่องสอน</v>
          </cell>
          <cell r="C90">
            <v>17.399999999999999</v>
          </cell>
          <cell r="D90">
            <v>120.2</v>
          </cell>
          <cell r="E90">
            <v>6.2</v>
          </cell>
          <cell r="F90">
            <v>6.2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M90">
            <v>101.65356285564999</v>
          </cell>
          <cell r="N90">
            <v>202</v>
          </cell>
          <cell r="P90">
            <v>81.15625</v>
          </cell>
          <cell r="Q90">
            <v>81.15625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239</v>
          </cell>
          <cell r="AF90">
            <v>202</v>
          </cell>
          <cell r="AG90">
            <v>0</v>
          </cell>
          <cell r="AH90">
            <v>37</v>
          </cell>
          <cell r="AI90">
            <v>118</v>
          </cell>
          <cell r="AJ90">
            <v>0</v>
          </cell>
          <cell r="AK90">
            <v>81</v>
          </cell>
          <cell r="AL90">
            <v>19</v>
          </cell>
          <cell r="AM90">
            <v>12</v>
          </cell>
          <cell r="AN90">
            <v>136</v>
          </cell>
          <cell r="AO90">
            <v>148</v>
          </cell>
        </row>
        <row r="91">
          <cell r="B91" t="str">
            <v>02 ขุนยวม</v>
          </cell>
          <cell r="C91">
            <v>366.25</v>
          </cell>
          <cell r="D91">
            <v>809.25</v>
          </cell>
          <cell r="E91">
            <v>25</v>
          </cell>
          <cell r="F91">
            <v>442</v>
          </cell>
          <cell r="G91">
            <v>1</v>
          </cell>
          <cell r="H91">
            <v>7</v>
          </cell>
          <cell r="I91">
            <v>56.67</v>
          </cell>
          <cell r="J91">
            <v>14.705882352941176</v>
          </cell>
          <cell r="M91">
            <v>329.87300720544999</v>
          </cell>
          <cell r="N91">
            <v>278</v>
          </cell>
          <cell r="P91">
            <v>138</v>
          </cell>
          <cell r="Q91">
            <v>122.5</v>
          </cell>
          <cell r="Y91">
            <v>50</v>
          </cell>
          <cell r="Z91">
            <v>102</v>
          </cell>
          <cell r="AA91">
            <v>0</v>
          </cell>
          <cell r="AB91">
            <v>1</v>
          </cell>
          <cell r="AC91">
            <v>0</v>
          </cell>
          <cell r="AD91">
            <v>7.7450980392156863</v>
          </cell>
          <cell r="AE91">
            <v>386</v>
          </cell>
          <cell r="AF91">
            <v>330</v>
          </cell>
          <cell r="AG91">
            <v>0</v>
          </cell>
          <cell r="AH91">
            <v>56</v>
          </cell>
          <cell r="AI91">
            <v>289</v>
          </cell>
          <cell r="AJ91">
            <v>0</v>
          </cell>
          <cell r="AK91">
            <v>233</v>
          </cell>
          <cell r="AL91">
            <v>27</v>
          </cell>
          <cell r="AM91">
            <v>23</v>
          </cell>
          <cell r="AN91">
            <v>90</v>
          </cell>
          <cell r="AO91">
            <v>99</v>
          </cell>
        </row>
        <row r="92">
          <cell r="B92" t="str">
            <v>03 ปาย</v>
          </cell>
          <cell r="C92">
            <v>627.75</v>
          </cell>
          <cell r="D92">
            <v>627.75</v>
          </cell>
          <cell r="E92">
            <v>232.5</v>
          </cell>
          <cell r="F92">
            <v>232.5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M92">
            <v>368.15173009717989</v>
          </cell>
          <cell r="N92">
            <v>424</v>
          </cell>
          <cell r="P92">
            <v>154</v>
          </cell>
          <cell r="Q92">
            <v>154</v>
          </cell>
          <cell r="Y92">
            <v>149.33332999999999</v>
          </cell>
          <cell r="Z92">
            <v>149.33332999999999</v>
          </cell>
          <cell r="AA92">
            <v>10</v>
          </cell>
          <cell r="AB92">
            <v>11</v>
          </cell>
          <cell r="AC92">
            <v>67.890626493094345</v>
          </cell>
          <cell r="AD92">
            <v>75.679689189278776</v>
          </cell>
          <cell r="AE92">
            <v>489</v>
          </cell>
          <cell r="AF92">
            <v>424</v>
          </cell>
          <cell r="AG92">
            <v>0</v>
          </cell>
          <cell r="AH92">
            <v>65</v>
          </cell>
          <cell r="AI92">
            <v>357</v>
          </cell>
          <cell r="AJ92">
            <v>0</v>
          </cell>
          <cell r="AK92">
            <v>292</v>
          </cell>
          <cell r="AL92">
            <v>50</v>
          </cell>
          <cell r="AM92">
            <v>43</v>
          </cell>
          <cell r="AN92">
            <v>140</v>
          </cell>
          <cell r="AO92">
            <v>147</v>
          </cell>
        </row>
        <row r="93">
          <cell r="B93" t="str">
            <v>04 แม่ลาน้อย</v>
          </cell>
          <cell r="C93">
            <v>108.5</v>
          </cell>
          <cell r="D93">
            <v>108.5</v>
          </cell>
          <cell r="E93">
            <v>23</v>
          </cell>
          <cell r="F93">
            <v>23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M93">
            <v>142.89590480365999</v>
          </cell>
          <cell r="N93">
            <v>109</v>
          </cell>
          <cell r="P93">
            <v>0</v>
          </cell>
          <cell r="Q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109</v>
          </cell>
          <cell r="AF93">
            <v>109</v>
          </cell>
          <cell r="AG93">
            <v>0</v>
          </cell>
          <cell r="AH93">
            <v>0</v>
          </cell>
          <cell r="AI93">
            <v>109</v>
          </cell>
          <cell r="AJ93">
            <v>0</v>
          </cell>
          <cell r="AK93">
            <v>109</v>
          </cell>
          <cell r="AL93">
            <v>13</v>
          </cell>
          <cell r="AM93">
            <v>11</v>
          </cell>
          <cell r="AN93">
            <v>110</v>
          </cell>
          <cell r="AO93">
            <v>101</v>
          </cell>
        </row>
        <row r="94">
          <cell r="B94" t="str">
            <v>05 แม่สะเรียง</v>
          </cell>
          <cell r="C94">
            <v>373</v>
          </cell>
          <cell r="D94">
            <v>373</v>
          </cell>
          <cell r="E94">
            <v>44.75</v>
          </cell>
          <cell r="F94">
            <v>44.75</v>
          </cell>
          <cell r="G94">
            <v>31</v>
          </cell>
          <cell r="H94">
            <v>0</v>
          </cell>
          <cell r="I94">
            <v>681.82</v>
          </cell>
          <cell r="J94">
            <v>0</v>
          </cell>
          <cell r="M94">
            <v>184.50347358114993</v>
          </cell>
          <cell r="N94">
            <v>164</v>
          </cell>
          <cell r="P94">
            <v>0</v>
          </cell>
          <cell r="Q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216</v>
          </cell>
          <cell r="AF94">
            <v>164</v>
          </cell>
          <cell r="AG94">
            <v>0</v>
          </cell>
          <cell r="AH94">
            <v>52</v>
          </cell>
          <cell r="AI94">
            <v>191</v>
          </cell>
          <cell r="AJ94">
            <v>0</v>
          </cell>
          <cell r="AK94">
            <v>139</v>
          </cell>
          <cell r="AL94">
            <v>26</v>
          </cell>
          <cell r="AM94">
            <v>15</v>
          </cell>
          <cell r="AN94">
            <v>120</v>
          </cell>
          <cell r="AO94">
            <v>108</v>
          </cell>
        </row>
        <row r="95">
          <cell r="B95" t="str">
            <v>06 สบเมย</v>
          </cell>
          <cell r="C95">
            <v>0</v>
          </cell>
          <cell r="D95">
            <v>11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M95">
            <v>7.4817076386299997</v>
          </cell>
          <cell r="N95">
            <v>6</v>
          </cell>
          <cell r="P95">
            <v>0</v>
          </cell>
          <cell r="Q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58</v>
          </cell>
          <cell r="AF95">
            <v>36</v>
          </cell>
          <cell r="AG95">
            <v>0</v>
          </cell>
          <cell r="AH95">
            <v>22</v>
          </cell>
          <cell r="AI95">
            <v>9</v>
          </cell>
          <cell r="AJ95">
            <v>0</v>
          </cell>
          <cell r="AK95">
            <v>0</v>
          </cell>
          <cell r="AL95">
            <v>1</v>
          </cell>
          <cell r="AM95">
            <v>0</v>
          </cell>
          <cell r="AN95">
            <v>444</v>
          </cell>
          <cell r="AO95">
            <v>0</v>
          </cell>
        </row>
        <row r="96">
          <cell r="B96" t="str">
            <v>07 ปางมะผ้า</v>
          </cell>
          <cell r="C96">
            <v>318</v>
          </cell>
          <cell r="D96">
            <v>318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M96">
            <v>78.218475823869994</v>
          </cell>
          <cell r="N96">
            <v>123</v>
          </cell>
          <cell r="P96">
            <v>0</v>
          </cell>
          <cell r="Q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181</v>
          </cell>
          <cell r="AF96">
            <v>123</v>
          </cell>
          <cell r="AG96">
            <v>0</v>
          </cell>
          <cell r="AH96">
            <v>58</v>
          </cell>
          <cell r="AI96">
            <v>46</v>
          </cell>
          <cell r="AJ96">
            <v>0</v>
          </cell>
          <cell r="AK96">
            <v>0</v>
          </cell>
          <cell r="AL96">
            <v>4</v>
          </cell>
          <cell r="AM96">
            <v>0</v>
          </cell>
          <cell r="AN96">
            <v>87</v>
          </cell>
          <cell r="AO96">
            <v>0</v>
          </cell>
        </row>
        <row r="97">
          <cell r="B97" t="str">
            <v>ตาก</v>
          </cell>
          <cell r="C97">
            <v>13786.97</v>
          </cell>
          <cell r="D97">
            <v>11036.97</v>
          </cell>
          <cell r="E97">
            <v>7455.97</v>
          </cell>
          <cell r="F97">
            <v>7383.97</v>
          </cell>
          <cell r="G97">
            <v>394</v>
          </cell>
          <cell r="H97">
            <v>91</v>
          </cell>
          <cell r="I97">
            <v>53</v>
          </cell>
          <cell r="J97">
            <v>12</v>
          </cell>
          <cell r="M97">
            <v>13106.749770194101</v>
          </cell>
          <cell r="N97">
            <v>11083</v>
          </cell>
          <cell r="P97">
            <v>11127.62333</v>
          </cell>
          <cell r="Q97">
            <v>11103.24833</v>
          </cell>
          <cell r="Y97">
            <v>9199.1233300000004</v>
          </cell>
          <cell r="Z97">
            <v>10156.95666</v>
          </cell>
          <cell r="AA97">
            <v>1226</v>
          </cell>
          <cell r="AB97">
            <v>1144</v>
          </cell>
          <cell r="AC97">
            <v>133</v>
          </cell>
          <cell r="AD97">
            <v>113</v>
          </cell>
          <cell r="AE97">
            <v>16418</v>
          </cell>
          <cell r="AF97">
            <v>15584</v>
          </cell>
          <cell r="AG97">
            <v>53</v>
          </cell>
          <cell r="AH97">
            <v>887</v>
          </cell>
          <cell r="AI97">
            <v>9143</v>
          </cell>
          <cell r="AJ97">
            <v>0</v>
          </cell>
          <cell r="AK97">
            <v>8256</v>
          </cell>
          <cell r="AL97">
            <v>1458</v>
          </cell>
          <cell r="AM97">
            <v>1191</v>
          </cell>
          <cell r="AN97">
            <v>159</v>
          </cell>
          <cell r="AO97">
            <v>144</v>
          </cell>
        </row>
        <row r="98">
          <cell r="B98" t="str">
            <v>01 เมืองตาก</v>
          </cell>
          <cell r="C98">
            <v>1098</v>
          </cell>
          <cell r="D98">
            <v>859</v>
          </cell>
          <cell r="E98">
            <v>486</v>
          </cell>
          <cell r="F98">
            <v>447</v>
          </cell>
          <cell r="G98">
            <v>100</v>
          </cell>
          <cell r="H98">
            <v>10</v>
          </cell>
          <cell r="I98">
            <v>205.99</v>
          </cell>
          <cell r="J98">
            <v>22.718120805369129</v>
          </cell>
          <cell r="M98">
            <v>734.88026372566003</v>
          </cell>
          <cell r="N98">
            <v>379</v>
          </cell>
          <cell r="P98">
            <v>0</v>
          </cell>
          <cell r="Q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777</v>
          </cell>
          <cell r="AF98">
            <v>735</v>
          </cell>
          <cell r="AG98">
            <v>0</v>
          </cell>
          <cell r="AH98">
            <v>42</v>
          </cell>
          <cell r="AI98">
            <v>445</v>
          </cell>
          <cell r="AJ98">
            <v>0</v>
          </cell>
          <cell r="AK98">
            <v>403</v>
          </cell>
          <cell r="AL98">
            <v>43</v>
          </cell>
          <cell r="AM98">
            <v>38</v>
          </cell>
          <cell r="AN98">
            <v>90</v>
          </cell>
          <cell r="AO98">
            <v>94</v>
          </cell>
        </row>
        <row r="99">
          <cell r="B99" t="str">
            <v>02 ท่าสองยาง</v>
          </cell>
          <cell r="C99">
            <v>1537</v>
          </cell>
          <cell r="D99">
            <v>1436</v>
          </cell>
          <cell r="E99">
            <v>775</v>
          </cell>
          <cell r="F99">
            <v>775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M99">
            <v>955.34516032572003</v>
          </cell>
          <cell r="N99">
            <v>1129</v>
          </cell>
          <cell r="P99">
            <v>0</v>
          </cell>
          <cell r="Q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1223</v>
          </cell>
          <cell r="AF99">
            <v>1129</v>
          </cell>
          <cell r="AG99">
            <v>0</v>
          </cell>
          <cell r="AH99">
            <v>94</v>
          </cell>
          <cell r="AI99">
            <v>992</v>
          </cell>
          <cell r="AJ99">
            <v>0</v>
          </cell>
          <cell r="AK99">
            <v>898</v>
          </cell>
          <cell r="AL99">
            <v>145</v>
          </cell>
          <cell r="AM99">
            <v>139</v>
          </cell>
          <cell r="AN99">
            <v>147</v>
          </cell>
          <cell r="AO99">
            <v>155</v>
          </cell>
        </row>
        <row r="100">
          <cell r="B100" t="str">
            <v>03 บ้านตาก</v>
          </cell>
          <cell r="C100">
            <v>104</v>
          </cell>
          <cell r="D100">
            <v>62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M100">
            <v>306.84009106786999</v>
          </cell>
          <cell r="N100">
            <v>7</v>
          </cell>
          <cell r="P100">
            <v>0</v>
          </cell>
          <cell r="Q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307</v>
          </cell>
          <cell r="AF100">
            <v>307</v>
          </cell>
          <cell r="AG100">
            <v>0</v>
          </cell>
          <cell r="AH100">
            <v>0</v>
          </cell>
          <cell r="AI100">
            <v>66</v>
          </cell>
          <cell r="AJ100">
            <v>0</v>
          </cell>
          <cell r="AK100">
            <v>66</v>
          </cell>
          <cell r="AL100">
            <v>5</v>
          </cell>
          <cell r="AM100">
            <v>5</v>
          </cell>
          <cell r="AN100">
            <v>45</v>
          </cell>
          <cell r="AO100">
            <v>76</v>
          </cell>
        </row>
        <row r="101">
          <cell r="B101" t="str">
            <v>04 แม่ระมาด</v>
          </cell>
          <cell r="C101">
            <v>1131</v>
          </cell>
          <cell r="D101">
            <v>1131</v>
          </cell>
          <cell r="E101">
            <v>792</v>
          </cell>
          <cell r="F101">
            <v>792</v>
          </cell>
          <cell r="G101">
            <v>65</v>
          </cell>
          <cell r="H101">
            <v>0</v>
          </cell>
          <cell r="I101">
            <v>82.56</v>
          </cell>
          <cell r="J101">
            <v>0</v>
          </cell>
          <cell r="M101">
            <v>1019.4641232324799</v>
          </cell>
          <cell r="N101">
            <v>1246</v>
          </cell>
          <cell r="P101">
            <v>2582.165</v>
          </cell>
          <cell r="Q101">
            <v>2582.165</v>
          </cell>
          <cell r="Y101">
            <v>2353.165</v>
          </cell>
          <cell r="Z101">
            <v>2484.165</v>
          </cell>
          <cell r="AA101">
            <v>300</v>
          </cell>
          <cell r="AB101">
            <v>295</v>
          </cell>
          <cell r="AC101">
            <v>127.61801658617225</v>
          </cell>
          <cell r="AD101">
            <v>118.83520217054826</v>
          </cell>
          <cell r="AE101">
            <v>1412</v>
          </cell>
          <cell r="AF101">
            <v>1246</v>
          </cell>
          <cell r="AG101">
            <v>0</v>
          </cell>
          <cell r="AH101">
            <v>166</v>
          </cell>
          <cell r="AI101">
            <v>1089</v>
          </cell>
          <cell r="AJ101">
            <v>0</v>
          </cell>
          <cell r="AK101">
            <v>923</v>
          </cell>
          <cell r="AL101">
            <v>156</v>
          </cell>
          <cell r="AM101">
            <v>121</v>
          </cell>
          <cell r="AN101">
            <v>132</v>
          </cell>
          <cell r="AO101">
            <v>131</v>
          </cell>
        </row>
        <row r="102">
          <cell r="B102" t="str">
            <v>05 แม่สอด</v>
          </cell>
          <cell r="C102">
            <v>3983</v>
          </cell>
          <cell r="D102">
            <v>3533</v>
          </cell>
          <cell r="E102">
            <v>2749</v>
          </cell>
          <cell r="F102">
            <v>2749</v>
          </cell>
          <cell r="G102">
            <v>229</v>
          </cell>
          <cell r="H102">
            <v>81</v>
          </cell>
          <cell r="I102">
            <v>83.42</v>
          </cell>
          <cell r="J102">
            <v>29.527828301200437</v>
          </cell>
          <cell r="M102">
            <v>4668.1501904673014</v>
          </cell>
          <cell r="N102">
            <v>2346</v>
          </cell>
          <cell r="P102">
            <v>1847</v>
          </cell>
          <cell r="Q102">
            <v>1847</v>
          </cell>
          <cell r="Y102">
            <v>1551.25</v>
          </cell>
          <cell r="Z102">
            <v>1681.25</v>
          </cell>
          <cell r="AA102">
            <v>167</v>
          </cell>
          <cell r="AB102">
            <v>161</v>
          </cell>
          <cell r="AC102">
            <v>107.47193123609992</v>
          </cell>
          <cell r="AD102">
            <v>95.878562575464684</v>
          </cell>
          <cell r="AE102">
            <v>4644</v>
          </cell>
          <cell r="AF102">
            <v>4668</v>
          </cell>
          <cell r="AG102">
            <v>53</v>
          </cell>
          <cell r="AH102">
            <v>29</v>
          </cell>
          <cell r="AI102">
            <v>2341</v>
          </cell>
          <cell r="AJ102">
            <v>0</v>
          </cell>
          <cell r="AK102">
            <v>2312</v>
          </cell>
          <cell r="AL102">
            <v>442</v>
          </cell>
          <cell r="AM102">
            <v>357</v>
          </cell>
          <cell r="AN102">
            <v>112</v>
          </cell>
          <cell r="AO102">
            <v>154</v>
          </cell>
        </row>
        <row r="103">
          <cell r="B103" t="str">
            <v>06 สามเงา</v>
          </cell>
          <cell r="C103">
            <v>285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M103">
            <v>60.015087453219998</v>
          </cell>
          <cell r="N103">
            <v>37</v>
          </cell>
          <cell r="P103">
            <v>0</v>
          </cell>
          <cell r="Q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109</v>
          </cell>
          <cell r="AF103">
            <v>60</v>
          </cell>
          <cell r="AG103">
            <v>0</v>
          </cell>
          <cell r="AH103">
            <v>49</v>
          </cell>
          <cell r="AI103">
            <v>57</v>
          </cell>
          <cell r="AJ103">
            <v>0</v>
          </cell>
          <cell r="AK103">
            <v>8</v>
          </cell>
          <cell r="AL103">
            <v>5</v>
          </cell>
          <cell r="AM103">
            <v>1</v>
          </cell>
          <cell r="AN103">
            <v>53</v>
          </cell>
          <cell r="AO103">
            <v>125</v>
          </cell>
        </row>
        <row r="104">
          <cell r="B104" t="str">
            <v>07 อุ้มผาง</v>
          </cell>
          <cell r="C104">
            <v>2550</v>
          </cell>
          <cell r="D104">
            <v>1724</v>
          </cell>
          <cell r="E104">
            <v>878</v>
          </cell>
          <cell r="F104">
            <v>1427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M104">
            <v>2021.9737900654402</v>
          </cell>
          <cell r="N104">
            <v>4099</v>
          </cell>
          <cell r="P104">
            <v>5534.3333300000004</v>
          </cell>
          <cell r="Q104">
            <v>5534.3333300000004</v>
          </cell>
          <cell r="Y104">
            <v>4404.8333300000004</v>
          </cell>
          <cell r="Z104">
            <v>4973.6666599999999</v>
          </cell>
          <cell r="AA104">
            <v>676</v>
          </cell>
          <cell r="AB104">
            <v>635</v>
          </cell>
          <cell r="AC104">
            <v>153.56446528704413</v>
          </cell>
          <cell r="AD104">
            <v>127.66696284185639</v>
          </cell>
          <cell r="AE104">
            <v>4544</v>
          </cell>
          <cell r="AF104">
            <v>4099</v>
          </cell>
          <cell r="AG104">
            <v>0</v>
          </cell>
          <cell r="AH104">
            <v>445</v>
          </cell>
          <cell r="AI104">
            <v>1943</v>
          </cell>
          <cell r="AJ104">
            <v>0</v>
          </cell>
          <cell r="AK104">
            <v>1498</v>
          </cell>
          <cell r="AL104">
            <v>338</v>
          </cell>
          <cell r="AM104">
            <v>237</v>
          </cell>
          <cell r="AN104">
            <v>174</v>
          </cell>
          <cell r="AO104">
            <v>158</v>
          </cell>
        </row>
        <row r="105">
          <cell r="B105" t="str">
            <v>08 พบพระ</v>
          </cell>
          <cell r="C105">
            <v>1459.97</v>
          </cell>
          <cell r="D105">
            <v>1459.97</v>
          </cell>
          <cell r="E105">
            <v>361.97</v>
          </cell>
          <cell r="F105">
            <v>361.97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M105">
            <v>1885.8283687690694</v>
          </cell>
          <cell r="N105">
            <v>852</v>
          </cell>
          <cell r="P105">
            <v>376</v>
          </cell>
          <cell r="Q105">
            <v>376</v>
          </cell>
          <cell r="Y105">
            <v>248</v>
          </cell>
          <cell r="Z105">
            <v>376</v>
          </cell>
          <cell r="AA105">
            <v>21</v>
          </cell>
          <cell r="AB105">
            <v>22</v>
          </cell>
          <cell r="AC105">
            <v>83.338709677419359</v>
          </cell>
          <cell r="AD105">
            <v>59.148936170212764</v>
          </cell>
          <cell r="AE105">
            <v>1933</v>
          </cell>
          <cell r="AF105">
            <v>1886</v>
          </cell>
          <cell r="AG105">
            <v>0</v>
          </cell>
          <cell r="AH105">
            <v>47</v>
          </cell>
          <cell r="AI105">
            <v>1090</v>
          </cell>
          <cell r="AJ105">
            <v>0</v>
          </cell>
          <cell r="AK105">
            <v>1043</v>
          </cell>
          <cell r="AL105">
            <v>183</v>
          </cell>
          <cell r="AM105">
            <v>168</v>
          </cell>
          <cell r="AN105">
            <v>139</v>
          </cell>
          <cell r="AO105">
            <v>161</v>
          </cell>
        </row>
        <row r="106">
          <cell r="B106" t="str">
            <v>09 วังเจ้า</v>
          </cell>
          <cell r="C106">
            <v>1639</v>
          </cell>
          <cell r="D106">
            <v>832</v>
          </cell>
          <cell r="E106">
            <v>1414</v>
          </cell>
          <cell r="F106">
            <v>832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M106">
            <v>1454.25269508734</v>
          </cell>
          <cell r="N106">
            <v>988</v>
          </cell>
          <cell r="P106">
            <v>788.125</v>
          </cell>
          <cell r="Q106">
            <v>763.75</v>
          </cell>
          <cell r="Y106">
            <v>641.875</v>
          </cell>
          <cell r="Z106">
            <v>641.875</v>
          </cell>
          <cell r="AA106">
            <v>62</v>
          </cell>
          <cell r="AB106">
            <v>31</v>
          </cell>
          <cell r="AC106">
            <v>95.949367088607602</v>
          </cell>
          <cell r="AD106">
            <v>48.101265822784811</v>
          </cell>
          <cell r="AE106">
            <v>1469</v>
          </cell>
          <cell r="AF106">
            <v>1454</v>
          </cell>
          <cell r="AG106">
            <v>0</v>
          </cell>
          <cell r="AH106">
            <v>15</v>
          </cell>
          <cell r="AI106">
            <v>1120</v>
          </cell>
          <cell r="AJ106">
            <v>0</v>
          </cell>
          <cell r="AK106">
            <v>1105</v>
          </cell>
          <cell r="AL106">
            <v>141</v>
          </cell>
          <cell r="AM106">
            <v>125</v>
          </cell>
          <cell r="AN106">
            <v>113</v>
          </cell>
          <cell r="AO106">
            <v>113</v>
          </cell>
        </row>
        <row r="107">
          <cell r="B107" t="str">
            <v>กำแพงเพชร</v>
          </cell>
          <cell r="C107">
            <v>47498.5</v>
          </cell>
          <cell r="D107">
            <v>46912.5</v>
          </cell>
          <cell r="E107">
            <v>18314.75</v>
          </cell>
          <cell r="F107">
            <v>18423.75</v>
          </cell>
          <cell r="G107">
            <v>3917</v>
          </cell>
          <cell r="H107">
            <v>15721</v>
          </cell>
          <cell r="I107">
            <v>214</v>
          </cell>
          <cell r="J107">
            <v>853</v>
          </cell>
          <cell r="M107">
            <v>49160.093064000001</v>
          </cell>
          <cell r="N107">
            <v>29529</v>
          </cell>
          <cell r="P107">
            <v>21068.591670000002</v>
          </cell>
          <cell r="Q107">
            <v>20979.591670000002</v>
          </cell>
          <cell r="Y107">
            <v>17303.94167</v>
          </cell>
          <cell r="Z107">
            <v>18880.219450000001</v>
          </cell>
          <cell r="AA107">
            <v>2475</v>
          </cell>
          <cell r="AB107">
            <v>2554</v>
          </cell>
          <cell r="AC107">
            <v>143</v>
          </cell>
          <cell r="AD107">
            <v>135</v>
          </cell>
          <cell r="AE107">
            <v>42894</v>
          </cell>
          <cell r="AF107">
            <v>41360</v>
          </cell>
          <cell r="AG107">
            <v>370</v>
          </cell>
          <cell r="AH107">
            <v>1904</v>
          </cell>
          <cell r="AI107">
            <v>31557</v>
          </cell>
          <cell r="AJ107">
            <v>614</v>
          </cell>
          <cell r="AK107">
            <v>30249</v>
          </cell>
          <cell r="AL107">
            <v>4529</v>
          </cell>
          <cell r="AM107">
            <v>4416</v>
          </cell>
          <cell r="AN107">
            <v>144</v>
          </cell>
          <cell r="AO107">
            <v>146</v>
          </cell>
        </row>
        <row r="108">
          <cell r="B108" t="str">
            <v>01 เมืองกำแพงเพชร</v>
          </cell>
          <cell r="C108">
            <v>19535</v>
          </cell>
          <cell r="D108">
            <v>19648</v>
          </cell>
          <cell r="E108">
            <v>10578</v>
          </cell>
          <cell r="F108">
            <v>11053</v>
          </cell>
          <cell r="G108">
            <v>1952</v>
          </cell>
          <cell r="H108">
            <v>15375</v>
          </cell>
          <cell r="I108">
            <v>184.57</v>
          </cell>
          <cell r="J108">
            <v>1391.0100470460509</v>
          </cell>
          <cell r="M108">
            <v>16381.739826000001</v>
          </cell>
          <cell r="N108">
            <v>14548</v>
          </cell>
          <cell r="P108">
            <v>7617.7083300000004</v>
          </cell>
          <cell r="Q108">
            <v>7555.7083300000004</v>
          </cell>
          <cell r="Y108">
            <v>6791.15834</v>
          </cell>
          <cell r="Z108">
            <v>6729.1583300000002</v>
          </cell>
          <cell r="AA108">
            <v>1017</v>
          </cell>
          <cell r="AB108">
            <v>930</v>
          </cell>
          <cell r="AC108">
            <v>149.76083103225068</v>
          </cell>
          <cell r="AD108">
            <v>138.23757064131971</v>
          </cell>
          <cell r="AE108">
            <v>14932</v>
          </cell>
          <cell r="AF108">
            <v>14548</v>
          </cell>
          <cell r="AG108">
            <v>138</v>
          </cell>
          <cell r="AH108">
            <v>522</v>
          </cell>
          <cell r="AI108">
            <v>14124</v>
          </cell>
          <cell r="AJ108">
            <v>260</v>
          </cell>
          <cell r="AK108">
            <v>13862</v>
          </cell>
          <cell r="AL108">
            <v>2020</v>
          </cell>
          <cell r="AM108">
            <v>1916</v>
          </cell>
          <cell r="AN108">
            <v>121</v>
          </cell>
          <cell r="AO108">
            <v>138</v>
          </cell>
        </row>
        <row r="109">
          <cell r="B109" t="str">
            <v>02 ขาณุวรลักษบุรี</v>
          </cell>
          <cell r="C109">
            <v>6860</v>
          </cell>
          <cell r="D109">
            <v>6960</v>
          </cell>
          <cell r="E109">
            <v>220</v>
          </cell>
          <cell r="F109">
            <v>220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M109">
            <v>8000.608663</v>
          </cell>
          <cell r="N109">
            <v>2716</v>
          </cell>
          <cell r="P109">
            <v>3110.8333299999999</v>
          </cell>
          <cell r="Q109">
            <v>3110.8333299999999</v>
          </cell>
          <cell r="Y109">
            <v>1390</v>
          </cell>
          <cell r="Z109">
            <v>2430.2777799999999</v>
          </cell>
          <cell r="AA109">
            <v>194</v>
          </cell>
          <cell r="AB109">
            <v>248</v>
          </cell>
          <cell r="AC109">
            <v>139.58633093525179</v>
          </cell>
          <cell r="AD109">
            <v>101.96479588024707</v>
          </cell>
          <cell r="AE109">
            <v>8338</v>
          </cell>
          <cell r="AF109">
            <v>8001</v>
          </cell>
          <cell r="AG109">
            <v>90</v>
          </cell>
          <cell r="AH109">
            <v>427</v>
          </cell>
          <cell r="AI109">
            <v>3488</v>
          </cell>
          <cell r="AJ109">
            <v>105</v>
          </cell>
          <cell r="AK109">
            <v>3166</v>
          </cell>
          <cell r="AL109">
            <v>642</v>
          </cell>
          <cell r="AM109">
            <v>544</v>
          </cell>
          <cell r="AN109">
            <v>161</v>
          </cell>
          <cell r="AO109">
            <v>172</v>
          </cell>
        </row>
        <row r="110">
          <cell r="B110" t="str">
            <v>03 คลองขลุง</v>
          </cell>
          <cell r="C110">
            <v>2559</v>
          </cell>
          <cell r="D110">
            <v>2559</v>
          </cell>
          <cell r="E110">
            <v>1055.25</v>
          </cell>
          <cell r="F110">
            <v>1055.25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M110">
            <v>8249.6985540000005</v>
          </cell>
          <cell r="N110">
            <v>2657</v>
          </cell>
          <cell r="P110">
            <v>2432</v>
          </cell>
          <cell r="Q110">
            <v>2432</v>
          </cell>
          <cell r="Y110">
            <v>2256</v>
          </cell>
          <cell r="Z110">
            <v>2256</v>
          </cell>
          <cell r="AA110">
            <v>279</v>
          </cell>
          <cell r="AB110">
            <v>321</v>
          </cell>
          <cell r="AC110">
            <v>123.46572104166667</v>
          </cell>
          <cell r="AD110">
            <v>142.39657210549646</v>
          </cell>
          <cell r="AE110">
            <v>2707</v>
          </cell>
          <cell r="AF110">
            <v>2657</v>
          </cell>
          <cell r="AG110">
            <v>0</v>
          </cell>
          <cell r="AH110">
            <v>50</v>
          </cell>
          <cell r="AI110">
            <v>2081</v>
          </cell>
          <cell r="AJ110">
            <v>44</v>
          </cell>
          <cell r="AK110">
            <v>2075</v>
          </cell>
          <cell r="AL110">
            <v>297</v>
          </cell>
          <cell r="AM110">
            <v>347</v>
          </cell>
          <cell r="AN110">
            <v>120</v>
          </cell>
          <cell r="AO110">
            <v>167</v>
          </cell>
        </row>
        <row r="111">
          <cell r="B111" t="str">
            <v>04 พรานกระต่าย</v>
          </cell>
          <cell r="C111">
            <v>1363</v>
          </cell>
          <cell r="D111">
            <v>1663</v>
          </cell>
          <cell r="E111">
            <v>110</v>
          </cell>
          <cell r="F111">
            <v>110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M111">
            <v>1252.081277</v>
          </cell>
          <cell r="N111">
            <v>854</v>
          </cell>
          <cell r="P111">
            <v>1332.75</v>
          </cell>
          <cell r="Q111">
            <v>1332.75</v>
          </cell>
          <cell r="Y111">
            <v>1332.75</v>
          </cell>
          <cell r="Z111">
            <v>1332.75</v>
          </cell>
          <cell r="AA111">
            <v>196</v>
          </cell>
          <cell r="AB111">
            <v>209</v>
          </cell>
          <cell r="AC111">
            <v>147.03432751828925</v>
          </cell>
          <cell r="AD111">
            <v>156.76983680360158</v>
          </cell>
          <cell r="AE111">
            <v>1363</v>
          </cell>
          <cell r="AF111">
            <v>1252</v>
          </cell>
          <cell r="AG111">
            <v>0</v>
          </cell>
          <cell r="AH111">
            <v>111</v>
          </cell>
          <cell r="AI111">
            <v>1296</v>
          </cell>
          <cell r="AJ111">
            <v>22</v>
          </cell>
          <cell r="AK111">
            <v>1207</v>
          </cell>
          <cell r="AL111">
            <v>139</v>
          </cell>
          <cell r="AM111">
            <v>165</v>
          </cell>
          <cell r="AN111">
            <v>117</v>
          </cell>
          <cell r="AO111">
            <v>137</v>
          </cell>
        </row>
        <row r="112">
          <cell r="B112" t="str">
            <v>05 ไทรงาม</v>
          </cell>
          <cell r="C112">
            <v>362</v>
          </cell>
          <cell r="D112">
            <v>459</v>
          </cell>
          <cell r="E112">
            <v>218</v>
          </cell>
          <cell r="F112">
            <v>218</v>
          </cell>
          <cell r="G112">
            <v>29</v>
          </cell>
          <cell r="H112">
            <v>0</v>
          </cell>
          <cell r="I112">
            <v>133.33000000000001</v>
          </cell>
          <cell r="J112">
            <v>0</v>
          </cell>
          <cell r="M112">
            <v>706.19610699999998</v>
          </cell>
          <cell r="N112">
            <v>591</v>
          </cell>
          <cell r="P112">
            <v>1006.04167</v>
          </cell>
          <cell r="Q112">
            <v>1006.04167</v>
          </cell>
          <cell r="Y112">
            <v>731.04165999999998</v>
          </cell>
          <cell r="Z112">
            <v>1006.04167</v>
          </cell>
          <cell r="AA112">
            <v>7</v>
          </cell>
          <cell r="AB112">
            <v>20</v>
          </cell>
          <cell r="AC112">
            <v>9.5924765765059146</v>
          </cell>
          <cell r="AD112">
            <v>19.589977152735635</v>
          </cell>
          <cell r="AE112">
            <v>706</v>
          </cell>
          <cell r="AF112">
            <v>706</v>
          </cell>
          <cell r="AG112">
            <v>0</v>
          </cell>
          <cell r="AH112">
            <v>0</v>
          </cell>
          <cell r="AI112">
            <v>706</v>
          </cell>
          <cell r="AJ112">
            <v>11</v>
          </cell>
          <cell r="AK112">
            <v>706</v>
          </cell>
          <cell r="AL112">
            <v>95</v>
          </cell>
          <cell r="AM112">
            <v>113</v>
          </cell>
          <cell r="AN112">
            <v>133</v>
          </cell>
          <cell r="AO112">
            <v>160</v>
          </cell>
        </row>
        <row r="113">
          <cell r="B113" t="str">
            <v>06 คลองลาน</v>
          </cell>
          <cell r="C113">
            <v>10457</v>
          </cell>
          <cell r="D113">
            <v>10457</v>
          </cell>
          <cell r="E113">
            <v>1931</v>
          </cell>
          <cell r="F113">
            <v>1931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M113">
            <v>7491.8831899999996</v>
          </cell>
          <cell r="N113">
            <v>3540</v>
          </cell>
          <cell r="P113">
            <v>2579.5916699999998</v>
          </cell>
          <cell r="Q113">
            <v>2579.5916699999998</v>
          </cell>
          <cell r="Y113">
            <v>2173.3249999999998</v>
          </cell>
          <cell r="Z113">
            <v>2283.3249999999998</v>
          </cell>
          <cell r="AA113">
            <v>524</v>
          </cell>
          <cell r="AB113">
            <v>516</v>
          </cell>
          <cell r="AC113">
            <v>241.25859378141791</v>
          </cell>
          <cell r="AD113">
            <v>226.12148219811024</v>
          </cell>
          <cell r="AE113">
            <v>7878</v>
          </cell>
          <cell r="AF113">
            <v>7492</v>
          </cell>
          <cell r="AG113">
            <v>71</v>
          </cell>
          <cell r="AH113">
            <v>457</v>
          </cell>
          <cell r="AI113">
            <v>4365</v>
          </cell>
          <cell r="AJ113">
            <v>76</v>
          </cell>
          <cell r="AK113">
            <v>3984</v>
          </cell>
          <cell r="AL113">
            <v>548</v>
          </cell>
          <cell r="AM113">
            <v>536</v>
          </cell>
          <cell r="AN113">
            <v>128</v>
          </cell>
          <cell r="AO113">
            <v>135</v>
          </cell>
        </row>
        <row r="114">
          <cell r="B114" t="str">
            <v>07 ลานกระบือ</v>
          </cell>
          <cell r="C114">
            <v>496.5</v>
          </cell>
          <cell r="D114">
            <v>346.5</v>
          </cell>
          <cell r="E114">
            <v>410.5</v>
          </cell>
          <cell r="F114">
            <v>260.5</v>
          </cell>
          <cell r="G114">
            <v>2</v>
          </cell>
          <cell r="H114">
            <v>0</v>
          </cell>
          <cell r="I114">
            <v>5</v>
          </cell>
          <cell r="J114">
            <v>0</v>
          </cell>
          <cell r="M114">
            <v>209.263994</v>
          </cell>
          <cell r="N114">
            <v>200</v>
          </cell>
          <cell r="P114">
            <v>0</v>
          </cell>
          <cell r="Q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268</v>
          </cell>
          <cell r="AF114">
            <v>200</v>
          </cell>
          <cell r="AG114">
            <v>15</v>
          </cell>
          <cell r="AH114">
            <v>83</v>
          </cell>
          <cell r="AI114">
            <v>268</v>
          </cell>
          <cell r="AJ114">
            <v>8</v>
          </cell>
          <cell r="AK114">
            <v>193</v>
          </cell>
          <cell r="AL114">
            <v>49</v>
          </cell>
          <cell r="AM114">
            <v>28</v>
          </cell>
          <cell r="AN114">
            <v>194</v>
          </cell>
          <cell r="AO114">
            <v>145</v>
          </cell>
        </row>
        <row r="115">
          <cell r="B115" t="str">
            <v>08 ทรายทองวัฒนา</v>
          </cell>
          <cell r="C115">
            <v>358</v>
          </cell>
          <cell r="D115">
            <v>358</v>
          </cell>
          <cell r="E115">
            <v>288</v>
          </cell>
          <cell r="F115">
            <v>288</v>
          </cell>
          <cell r="G115">
            <v>19</v>
          </cell>
          <cell r="H115">
            <v>88</v>
          </cell>
          <cell r="I115">
            <v>66.67</v>
          </cell>
          <cell r="J115">
            <v>306.36270833333333</v>
          </cell>
          <cell r="M115">
            <v>840.48934499999996</v>
          </cell>
          <cell r="N115">
            <v>634</v>
          </cell>
          <cell r="P115">
            <v>0</v>
          </cell>
          <cell r="Q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870</v>
          </cell>
          <cell r="AF115">
            <v>840</v>
          </cell>
          <cell r="AG115">
            <v>0</v>
          </cell>
          <cell r="AH115">
            <v>30</v>
          </cell>
          <cell r="AI115">
            <v>590</v>
          </cell>
          <cell r="AJ115">
            <v>10</v>
          </cell>
          <cell r="AK115">
            <v>570</v>
          </cell>
          <cell r="AL115">
            <v>63</v>
          </cell>
          <cell r="AM115">
            <v>80</v>
          </cell>
          <cell r="AN115">
            <v>110</v>
          </cell>
          <cell r="AO115">
            <v>140</v>
          </cell>
        </row>
        <row r="116">
          <cell r="B116" t="str">
            <v>09 ปางศิลาทอง</v>
          </cell>
          <cell r="C116">
            <v>4487</v>
          </cell>
          <cell r="D116">
            <v>3465</v>
          </cell>
          <cell r="E116">
            <v>2617</v>
          </cell>
          <cell r="F116">
            <v>2401</v>
          </cell>
          <cell r="G116">
            <v>1322</v>
          </cell>
          <cell r="H116">
            <v>160</v>
          </cell>
          <cell r="I116">
            <v>505.01</v>
          </cell>
          <cell r="J116">
            <v>66.638483965014572</v>
          </cell>
          <cell r="M116">
            <v>3491.3224519999999</v>
          </cell>
          <cell r="N116">
            <v>2862</v>
          </cell>
          <cell r="P116">
            <v>2320.5</v>
          </cell>
          <cell r="Q116">
            <v>2293.5</v>
          </cell>
          <cell r="Y116">
            <v>1960.5</v>
          </cell>
          <cell r="Z116">
            <v>2173.5</v>
          </cell>
          <cell r="AA116">
            <v>180</v>
          </cell>
          <cell r="AB116">
            <v>213</v>
          </cell>
          <cell r="AC116">
            <v>91.8301453710788</v>
          </cell>
          <cell r="AD116">
            <v>97.902001380262249</v>
          </cell>
          <cell r="AE116">
            <v>2937</v>
          </cell>
          <cell r="AF116">
            <v>2862</v>
          </cell>
          <cell r="AG116">
            <v>56</v>
          </cell>
          <cell r="AH116">
            <v>131</v>
          </cell>
          <cell r="AI116">
            <v>2937</v>
          </cell>
          <cell r="AJ116">
            <v>48</v>
          </cell>
          <cell r="AK116">
            <v>2854</v>
          </cell>
          <cell r="AL116">
            <v>456</v>
          </cell>
          <cell r="AM116">
            <v>457</v>
          </cell>
          <cell r="AN116">
            <v>132</v>
          </cell>
          <cell r="AO116">
            <v>160</v>
          </cell>
        </row>
        <row r="117">
          <cell r="B117" t="str">
            <v>10 บึงสามัคคี</v>
          </cell>
          <cell r="C117">
            <v>395</v>
          </cell>
          <cell r="D117">
            <v>371</v>
          </cell>
          <cell r="E117">
            <v>321</v>
          </cell>
          <cell r="F117">
            <v>321</v>
          </cell>
          <cell r="G117">
            <v>48</v>
          </cell>
          <cell r="H117">
            <v>58</v>
          </cell>
          <cell r="I117">
            <v>150</v>
          </cell>
          <cell r="J117">
            <v>180.18691588785046</v>
          </cell>
          <cell r="M117">
            <v>129.886008</v>
          </cell>
          <cell r="N117">
            <v>188</v>
          </cell>
          <cell r="P117">
            <v>0</v>
          </cell>
          <cell r="Q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406</v>
          </cell>
          <cell r="AF117">
            <v>395</v>
          </cell>
          <cell r="AG117">
            <v>0</v>
          </cell>
          <cell r="AH117">
            <v>11</v>
          </cell>
          <cell r="AI117">
            <v>406</v>
          </cell>
          <cell r="AJ117">
            <v>6</v>
          </cell>
          <cell r="AK117">
            <v>395</v>
          </cell>
          <cell r="AL117">
            <v>68</v>
          </cell>
          <cell r="AM117">
            <v>70</v>
          </cell>
          <cell r="AN117">
            <v>172</v>
          </cell>
          <cell r="AO117">
            <v>177</v>
          </cell>
        </row>
        <row r="118">
          <cell r="B118" t="str">
            <v>11 โกสัมพีนคร</v>
          </cell>
          <cell r="C118">
            <v>626</v>
          </cell>
          <cell r="D118">
            <v>626</v>
          </cell>
          <cell r="E118">
            <v>566</v>
          </cell>
          <cell r="F118">
            <v>566</v>
          </cell>
          <cell r="G118">
            <v>545</v>
          </cell>
          <cell r="H118">
            <v>40</v>
          </cell>
          <cell r="I118">
            <v>963.16</v>
          </cell>
          <cell r="J118">
            <v>71.024734982332149</v>
          </cell>
          <cell r="M118">
            <v>2406.923648</v>
          </cell>
          <cell r="N118">
            <v>739</v>
          </cell>
          <cell r="P118">
            <v>669.16666999999995</v>
          </cell>
          <cell r="Q118">
            <v>669.16666999999995</v>
          </cell>
          <cell r="Y118">
            <v>669.16666999999995</v>
          </cell>
          <cell r="Z118">
            <v>669.16666999999995</v>
          </cell>
          <cell r="AA118">
            <v>78</v>
          </cell>
          <cell r="AB118">
            <v>97</v>
          </cell>
          <cell r="AC118">
            <v>116.8219172213105</v>
          </cell>
          <cell r="AD118">
            <v>145.20547873372118</v>
          </cell>
          <cell r="AE118">
            <v>2489</v>
          </cell>
          <cell r="AF118">
            <v>2407</v>
          </cell>
          <cell r="AG118">
            <v>0</v>
          </cell>
          <cell r="AH118">
            <v>82</v>
          </cell>
          <cell r="AI118">
            <v>1296</v>
          </cell>
          <cell r="AJ118">
            <v>23</v>
          </cell>
          <cell r="AK118">
            <v>1237</v>
          </cell>
          <cell r="AL118">
            <v>152</v>
          </cell>
          <cell r="AM118">
            <v>160</v>
          </cell>
          <cell r="AN118">
            <v>109</v>
          </cell>
          <cell r="AO118">
            <v>129</v>
          </cell>
        </row>
        <row r="119">
          <cell r="B119" t="str">
            <v>สุโขทัย</v>
          </cell>
          <cell r="C119">
            <v>43282.5</v>
          </cell>
          <cell r="D119">
            <v>40057.75</v>
          </cell>
          <cell r="E119">
            <v>13234.75</v>
          </cell>
          <cell r="F119">
            <v>12983</v>
          </cell>
          <cell r="G119">
            <v>968</v>
          </cell>
          <cell r="H119">
            <v>398</v>
          </cell>
          <cell r="I119">
            <v>73</v>
          </cell>
          <cell r="J119">
            <v>31</v>
          </cell>
          <cell r="M119">
            <v>53393.766486495959</v>
          </cell>
          <cell r="N119">
            <v>42591</v>
          </cell>
          <cell r="P119">
            <v>41240.40625</v>
          </cell>
          <cell r="Q119">
            <v>39982.614580000001</v>
          </cell>
          <cell r="Y119">
            <v>35572.90625</v>
          </cell>
          <cell r="Z119">
            <v>38447.03125</v>
          </cell>
          <cell r="AA119">
            <v>4361</v>
          </cell>
          <cell r="AB119">
            <v>5777</v>
          </cell>
          <cell r="AC119">
            <v>123</v>
          </cell>
          <cell r="AD119">
            <v>150</v>
          </cell>
          <cell r="AE119">
            <v>53592</v>
          </cell>
          <cell r="AF119">
            <v>53330</v>
          </cell>
          <cell r="AG119">
            <v>500</v>
          </cell>
          <cell r="AH119">
            <v>762</v>
          </cell>
          <cell r="AI119">
            <v>39575</v>
          </cell>
          <cell r="AJ119">
            <v>6935</v>
          </cell>
          <cell r="AK119">
            <v>44903</v>
          </cell>
          <cell r="AL119">
            <v>6081</v>
          </cell>
          <cell r="AM119">
            <v>7171</v>
          </cell>
          <cell r="AN119">
            <v>154</v>
          </cell>
          <cell r="AO119">
            <v>160</v>
          </cell>
        </row>
        <row r="120">
          <cell r="B120" t="str">
            <v>01 เมืองสุโขทัย</v>
          </cell>
          <cell r="C120">
            <v>126.75</v>
          </cell>
          <cell r="D120">
            <v>55</v>
          </cell>
          <cell r="E120">
            <v>106.75</v>
          </cell>
          <cell r="F120">
            <v>40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M120">
            <v>221.28747496649001</v>
          </cell>
          <cell r="N120">
            <v>107</v>
          </cell>
          <cell r="P120">
            <v>0</v>
          </cell>
          <cell r="Q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221</v>
          </cell>
          <cell r="AF120">
            <v>221</v>
          </cell>
          <cell r="AG120">
            <v>0</v>
          </cell>
          <cell r="AH120">
            <v>0</v>
          </cell>
          <cell r="AI120">
            <v>221</v>
          </cell>
          <cell r="AJ120">
            <v>29</v>
          </cell>
          <cell r="AK120">
            <v>221</v>
          </cell>
          <cell r="AL120">
            <v>27</v>
          </cell>
          <cell r="AM120">
            <v>29</v>
          </cell>
          <cell r="AN120">
            <v>118</v>
          </cell>
          <cell r="AO120">
            <v>131</v>
          </cell>
        </row>
        <row r="121">
          <cell r="B121" t="str">
            <v>02 กงไกรลาศ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B122" t="str">
            <v>03 คิรีมาศ</v>
          </cell>
          <cell r="C122">
            <v>1284.5</v>
          </cell>
          <cell r="D122">
            <v>1295.5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M122">
            <v>892.37890043569996</v>
          </cell>
          <cell r="N122">
            <v>829</v>
          </cell>
          <cell r="P122">
            <v>605.5</v>
          </cell>
          <cell r="Q122">
            <v>579.25</v>
          </cell>
          <cell r="Y122">
            <v>596.75</v>
          </cell>
          <cell r="Z122">
            <v>572.25</v>
          </cell>
          <cell r="AA122">
            <v>79</v>
          </cell>
          <cell r="AB122">
            <v>46</v>
          </cell>
          <cell r="AC122">
            <v>132.16031281105992</v>
          </cell>
          <cell r="AD122">
            <v>80.554536181738754</v>
          </cell>
          <cell r="AE122">
            <v>876</v>
          </cell>
          <cell r="AF122">
            <v>829</v>
          </cell>
          <cell r="AG122">
            <v>0</v>
          </cell>
          <cell r="AH122">
            <v>47</v>
          </cell>
          <cell r="AI122">
            <v>876</v>
          </cell>
          <cell r="AJ122">
            <v>116</v>
          </cell>
          <cell r="AK122">
            <v>829</v>
          </cell>
          <cell r="AL122">
            <v>137</v>
          </cell>
          <cell r="AM122">
            <v>121</v>
          </cell>
          <cell r="AN122">
            <v>161</v>
          </cell>
          <cell r="AO122">
            <v>146</v>
          </cell>
        </row>
        <row r="123">
          <cell r="B123" t="str">
            <v>04 ทุ่งเสลี่ยม</v>
          </cell>
          <cell r="C123">
            <v>6988.25</v>
          </cell>
          <cell r="D123">
            <v>6988.25</v>
          </cell>
          <cell r="E123">
            <v>3912</v>
          </cell>
          <cell r="F123">
            <v>3912</v>
          </cell>
          <cell r="G123">
            <v>254</v>
          </cell>
          <cell r="H123">
            <v>363</v>
          </cell>
          <cell r="I123">
            <v>64.83</v>
          </cell>
          <cell r="J123">
            <v>92.824493865030675</v>
          </cell>
          <cell r="M123">
            <v>7182.6753005374376</v>
          </cell>
          <cell r="N123">
            <v>5673</v>
          </cell>
          <cell r="P123">
            <v>15564</v>
          </cell>
          <cell r="Q123">
            <v>14364</v>
          </cell>
          <cell r="Y123">
            <v>15084</v>
          </cell>
          <cell r="Z123">
            <v>14364</v>
          </cell>
          <cell r="AA123">
            <v>1429</v>
          </cell>
          <cell r="AB123">
            <v>1291</v>
          </cell>
          <cell r="AC123">
            <v>94.761336515513122</v>
          </cell>
          <cell r="AD123">
            <v>89.887218045112789</v>
          </cell>
          <cell r="AE123">
            <v>7301</v>
          </cell>
          <cell r="AF123">
            <v>7183</v>
          </cell>
          <cell r="AG123">
            <v>107</v>
          </cell>
          <cell r="AH123">
            <v>225</v>
          </cell>
          <cell r="AI123">
            <v>7101</v>
          </cell>
          <cell r="AJ123">
            <v>933</v>
          </cell>
          <cell r="AK123">
            <v>7183</v>
          </cell>
          <cell r="AL123">
            <v>980</v>
          </cell>
          <cell r="AM123">
            <v>957</v>
          </cell>
          <cell r="AN123">
            <v>133</v>
          </cell>
          <cell r="AO123">
            <v>133</v>
          </cell>
        </row>
        <row r="124">
          <cell r="B124" t="str">
            <v>05 บ้านด่านลานหอย</v>
          </cell>
          <cell r="C124">
            <v>790</v>
          </cell>
          <cell r="D124">
            <v>579</v>
          </cell>
          <cell r="E124">
            <v>424</v>
          </cell>
          <cell r="F124">
            <v>301</v>
          </cell>
          <cell r="G124">
            <v>170</v>
          </cell>
          <cell r="H124">
            <v>0</v>
          </cell>
          <cell r="I124">
            <v>400</v>
          </cell>
          <cell r="J124">
            <v>0</v>
          </cell>
          <cell r="M124">
            <v>1031.0825783969501</v>
          </cell>
          <cell r="N124">
            <v>588</v>
          </cell>
          <cell r="P124">
            <v>819</v>
          </cell>
          <cell r="Q124">
            <v>816.375</v>
          </cell>
          <cell r="Y124">
            <v>803</v>
          </cell>
          <cell r="Z124">
            <v>816.375</v>
          </cell>
          <cell r="AA124">
            <v>198</v>
          </cell>
          <cell r="AB124">
            <v>164</v>
          </cell>
          <cell r="AC124">
            <v>246.94894146948943</v>
          </cell>
          <cell r="AD124">
            <v>201.23717654264277</v>
          </cell>
          <cell r="AE124">
            <v>1043</v>
          </cell>
          <cell r="AF124">
            <v>1031</v>
          </cell>
          <cell r="AG124">
            <v>23</v>
          </cell>
          <cell r="AH124">
            <v>35</v>
          </cell>
          <cell r="AI124">
            <v>883</v>
          </cell>
          <cell r="AJ124">
            <v>134</v>
          </cell>
          <cell r="AK124">
            <v>982</v>
          </cell>
          <cell r="AL124">
            <v>139</v>
          </cell>
          <cell r="AM124">
            <v>146</v>
          </cell>
          <cell r="AN124">
            <v>122</v>
          </cell>
          <cell r="AO124">
            <v>149</v>
          </cell>
        </row>
        <row r="125">
          <cell r="B125" t="str">
            <v>06 ศรีสัชนาลัย</v>
          </cell>
          <cell r="C125">
            <v>33326</v>
          </cell>
          <cell r="D125">
            <v>30421</v>
          </cell>
          <cell r="E125">
            <v>8256</v>
          </cell>
          <cell r="F125">
            <v>8256</v>
          </cell>
          <cell r="G125">
            <v>481</v>
          </cell>
          <cell r="H125">
            <v>0</v>
          </cell>
          <cell r="I125">
            <v>58.31</v>
          </cell>
          <cell r="J125">
            <v>0</v>
          </cell>
          <cell r="M125">
            <v>42471.705394547098</v>
          </cell>
          <cell r="N125">
            <v>34882</v>
          </cell>
          <cell r="P125">
            <v>24251.90625</v>
          </cell>
          <cell r="Q125">
            <v>24222.989580000001</v>
          </cell>
          <cell r="Y125">
            <v>19089.15625</v>
          </cell>
          <cell r="Z125">
            <v>22694.40625</v>
          </cell>
          <cell r="AA125">
            <v>2655</v>
          </cell>
          <cell r="AB125">
            <v>4276</v>
          </cell>
          <cell r="AC125">
            <v>139.06324434847664</v>
          </cell>
          <cell r="AD125">
            <v>188.40081921817188</v>
          </cell>
          <cell r="AE125">
            <v>42466</v>
          </cell>
          <cell r="AF125">
            <v>42472</v>
          </cell>
          <cell r="AG125">
            <v>370</v>
          </cell>
          <cell r="AH125">
            <v>364</v>
          </cell>
          <cell r="AI125">
            <v>29504</v>
          </cell>
          <cell r="AJ125">
            <v>5516</v>
          </cell>
          <cell r="AK125">
            <v>34656</v>
          </cell>
          <cell r="AL125">
            <v>4681</v>
          </cell>
          <cell r="AM125">
            <v>5782</v>
          </cell>
          <cell r="AN125">
            <v>114</v>
          </cell>
          <cell r="AO125">
            <v>167</v>
          </cell>
        </row>
        <row r="126">
          <cell r="B126" t="str">
            <v>07 ศรีสำโรง</v>
          </cell>
          <cell r="C126">
            <v>130</v>
          </cell>
          <cell r="D126">
            <v>110</v>
          </cell>
          <cell r="E126">
            <v>100</v>
          </cell>
          <cell r="F126">
            <v>70</v>
          </cell>
          <cell r="G126">
            <v>48</v>
          </cell>
          <cell r="H126">
            <v>0</v>
          </cell>
          <cell r="I126">
            <v>477.71</v>
          </cell>
          <cell r="J126">
            <v>0</v>
          </cell>
          <cell r="M126">
            <v>1021.98111986023</v>
          </cell>
          <cell r="N126">
            <v>67</v>
          </cell>
          <cell r="P126">
            <v>0</v>
          </cell>
          <cell r="Q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1048</v>
          </cell>
          <cell r="AF126">
            <v>1022</v>
          </cell>
          <cell r="AG126">
            <v>0</v>
          </cell>
          <cell r="AH126">
            <v>26</v>
          </cell>
          <cell r="AI126">
            <v>353</v>
          </cell>
          <cell r="AJ126">
            <v>133</v>
          </cell>
          <cell r="AK126">
            <v>460</v>
          </cell>
          <cell r="AL126">
            <v>48</v>
          </cell>
          <cell r="AM126">
            <v>60</v>
          </cell>
          <cell r="AN126">
            <v>62</v>
          </cell>
          <cell r="AO126">
            <v>130</v>
          </cell>
        </row>
        <row r="127">
          <cell r="B127" t="str">
            <v>08 สวรรคโลก</v>
          </cell>
          <cell r="C127">
            <v>371</v>
          </cell>
          <cell r="D127">
            <v>343</v>
          </cell>
          <cell r="E127">
            <v>279</v>
          </cell>
          <cell r="F127">
            <v>247</v>
          </cell>
          <cell r="G127">
            <v>15</v>
          </cell>
          <cell r="H127">
            <v>35</v>
          </cell>
          <cell r="I127">
            <v>54.93</v>
          </cell>
          <cell r="J127">
            <v>141.92307692307693</v>
          </cell>
          <cell r="M127">
            <v>361.22979062338004</v>
          </cell>
          <cell r="N127">
            <v>291</v>
          </cell>
          <cell r="P127">
            <v>0</v>
          </cell>
          <cell r="Q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415</v>
          </cell>
          <cell r="AF127">
            <v>361</v>
          </cell>
          <cell r="AG127">
            <v>0</v>
          </cell>
          <cell r="AH127">
            <v>54</v>
          </cell>
          <cell r="AI127">
            <v>415</v>
          </cell>
          <cell r="AJ127">
            <v>47</v>
          </cell>
          <cell r="AK127">
            <v>361</v>
          </cell>
          <cell r="AL127">
            <v>40</v>
          </cell>
          <cell r="AM127">
            <v>47</v>
          </cell>
          <cell r="AN127">
            <v>104</v>
          </cell>
          <cell r="AO127">
            <v>130</v>
          </cell>
        </row>
        <row r="128">
          <cell r="B128" t="str">
            <v>09 ศรีนคร</v>
          </cell>
          <cell r="C128">
            <v>266</v>
          </cell>
          <cell r="D128">
            <v>266</v>
          </cell>
          <cell r="E128">
            <v>157</v>
          </cell>
          <cell r="F128">
            <v>157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M128">
            <v>211.42592712867</v>
          </cell>
          <cell r="N128">
            <v>154</v>
          </cell>
          <cell r="P128">
            <v>0</v>
          </cell>
          <cell r="Q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222</v>
          </cell>
          <cell r="AF128">
            <v>211</v>
          </cell>
          <cell r="AG128">
            <v>0</v>
          </cell>
          <cell r="AH128">
            <v>11</v>
          </cell>
          <cell r="AI128">
            <v>222</v>
          </cell>
          <cell r="AJ128">
            <v>27</v>
          </cell>
          <cell r="AK128">
            <v>211</v>
          </cell>
          <cell r="AL128">
            <v>29</v>
          </cell>
          <cell r="AM128">
            <v>29</v>
          </cell>
          <cell r="AN128">
            <v>117</v>
          </cell>
          <cell r="AO128">
            <v>137</v>
          </cell>
        </row>
        <row r="129">
          <cell r="B129" t="str">
            <v>แพร่</v>
          </cell>
          <cell r="C129">
            <v>44162.5</v>
          </cell>
          <cell r="D129">
            <v>42965.5</v>
          </cell>
          <cell r="E129">
            <v>13199.5</v>
          </cell>
          <cell r="F129">
            <v>14687.5</v>
          </cell>
          <cell r="G129">
            <v>916</v>
          </cell>
          <cell r="H129">
            <v>697</v>
          </cell>
          <cell r="I129">
            <v>69</v>
          </cell>
          <cell r="J129">
            <v>47</v>
          </cell>
          <cell r="M129">
            <v>26662.845136848318</v>
          </cell>
          <cell r="N129">
            <v>30733</v>
          </cell>
          <cell r="P129">
            <v>40604.333330000001</v>
          </cell>
          <cell r="Q129">
            <v>40604.333330000001</v>
          </cell>
          <cell r="Y129">
            <v>31649.416669999999</v>
          </cell>
          <cell r="Z129">
            <v>34756.916669999999</v>
          </cell>
          <cell r="AA129">
            <v>5078</v>
          </cell>
          <cell r="AB129">
            <v>6271</v>
          </cell>
          <cell r="AC129">
            <v>160</v>
          </cell>
          <cell r="AD129">
            <v>180</v>
          </cell>
          <cell r="AE129">
            <v>33418</v>
          </cell>
          <cell r="AF129">
            <v>32262</v>
          </cell>
          <cell r="AG129">
            <v>755</v>
          </cell>
          <cell r="AH129">
            <v>1911</v>
          </cell>
          <cell r="AI129">
            <v>16289</v>
          </cell>
          <cell r="AJ129">
            <v>2351</v>
          </cell>
          <cell r="AK129">
            <v>16729</v>
          </cell>
          <cell r="AL129">
            <v>2625</v>
          </cell>
          <cell r="AM129">
            <v>2696</v>
          </cell>
          <cell r="AN129">
            <v>161</v>
          </cell>
          <cell r="AO129">
            <v>161</v>
          </cell>
        </row>
        <row r="130">
          <cell r="B130" t="str">
            <v>01 เมืองแพร่</v>
          </cell>
          <cell r="C130">
            <v>1183</v>
          </cell>
          <cell r="D130">
            <v>1183</v>
          </cell>
          <cell r="E130">
            <v>306</v>
          </cell>
          <cell r="F130">
            <v>306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M130">
            <v>900.68769239737003</v>
          </cell>
          <cell r="N130">
            <v>414</v>
          </cell>
          <cell r="P130">
            <v>0</v>
          </cell>
          <cell r="Q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919</v>
          </cell>
          <cell r="AF130">
            <v>901</v>
          </cell>
          <cell r="AG130">
            <v>0</v>
          </cell>
          <cell r="AH130">
            <v>18</v>
          </cell>
          <cell r="AI130">
            <v>485</v>
          </cell>
          <cell r="AJ130">
            <v>79</v>
          </cell>
          <cell r="AK130">
            <v>546</v>
          </cell>
          <cell r="AL130">
            <v>46</v>
          </cell>
          <cell r="AM130">
            <v>57</v>
          </cell>
          <cell r="AN130">
            <v>82</v>
          </cell>
          <cell r="AO130">
            <v>104</v>
          </cell>
        </row>
        <row r="131">
          <cell r="B131" t="str">
            <v>02 เด่นชัย</v>
          </cell>
          <cell r="C131">
            <v>3090</v>
          </cell>
          <cell r="D131">
            <v>3170</v>
          </cell>
          <cell r="E131">
            <v>561</v>
          </cell>
          <cell r="F131">
            <v>561</v>
          </cell>
          <cell r="G131">
            <v>65</v>
          </cell>
          <cell r="H131">
            <v>79</v>
          </cell>
          <cell r="I131">
            <v>116.72</v>
          </cell>
          <cell r="J131">
            <v>140</v>
          </cell>
          <cell r="M131">
            <v>4100.3051026354697</v>
          </cell>
          <cell r="N131">
            <v>4237</v>
          </cell>
          <cell r="P131">
            <v>2754.25</v>
          </cell>
          <cell r="Q131">
            <v>2754.25</v>
          </cell>
          <cell r="Y131">
            <v>2145.25</v>
          </cell>
          <cell r="Z131">
            <v>2145.25</v>
          </cell>
          <cell r="AA131">
            <v>471</v>
          </cell>
          <cell r="AB131">
            <v>467</v>
          </cell>
          <cell r="AC131">
            <v>219.45717282368022</v>
          </cell>
          <cell r="AD131">
            <v>217.51008041020859</v>
          </cell>
          <cell r="AE131">
            <v>4210</v>
          </cell>
          <cell r="AF131">
            <v>4237</v>
          </cell>
          <cell r="AG131">
            <v>86</v>
          </cell>
          <cell r="AH131">
            <v>59</v>
          </cell>
          <cell r="AI131">
            <v>2134</v>
          </cell>
          <cell r="AJ131">
            <v>362</v>
          </cell>
          <cell r="AK131">
            <v>2437</v>
          </cell>
          <cell r="AL131">
            <v>246</v>
          </cell>
          <cell r="AM131">
            <v>275</v>
          </cell>
          <cell r="AN131">
            <v>99</v>
          </cell>
          <cell r="AO131">
            <v>113</v>
          </cell>
        </row>
        <row r="132">
          <cell r="B132" t="str">
            <v>03 ร้องกวาง</v>
          </cell>
          <cell r="C132">
            <v>11572</v>
          </cell>
          <cell r="D132">
            <v>12530</v>
          </cell>
          <cell r="E132">
            <v>4307</v>
          </cell>
          <cell r="F132">
            <v>5328</v>
          </cell>
          <cell r="G132">
            <v>374</v>
          </cell>
          <cell r="H132">
            <v>393</v>
          </cell>
          <cell r="I132">
            <v>86.88</v>
          </cell>
          <cell r="J132">
            <v>73.82225975975976</v>
          </cell>
          <cell r="M132">
            <v>7539.8272618450501</v>
          </cell>
          <cell r="N132">
            <v>6634</v>
          </cell>
          <cell r="P132">
            <v>9755.25</v>
          </cell>
          <cell r="Q132">
            <v>9755.25</v>
          </cell>
          <cell r="Y132">
            <v>7055.25</v>
          </cell>
          <cell r="Z132">
            <v>7561.5</v>
          </cell>
          <cell r="AA132">
            <v>812</v>
          </cell>
          <cell r="AB132">
            <v>1237</v>
          </cell>
          <cell r="AC132">
            <v>115.02817051132136</v>
          </cell>
          <cell r="AD132">
            <v>163.59948422931959</v>
          </cell>
          <cell r="AE132">
            <v>7723</v>
          </cell>
          <cell r="AF132">
            <v>7540</v>
          </cell>
          <cell r="AG132">
            <v>168</v>
          </cell>
          <cell r="AH132">
            <v>351</v>
          </cell>
          <cell r="AI132">
            <v>3841</v>
          </cell>
          <cell r="AJ132">
            <v>665</v>
          </cell>
          <cell r="AK132">
            <v>4155</v>
          </cell>
          <cell r="AL132">
            <v>652</v>
          </cell>
          <cell r="AM132">
            <v>680</v>
          </cell>
          <cell r="AN132">
            <v>105</v>
          </cell>
          <cell r="AO132">
            <v>164</v>
          </cell>
        </row>
        <row r="133">
          <cell r="B133" t="str">
            <v>04 ลอง</v>
          </cell>
          <cell r="C133">
            <v>10128</v>
          </cell>
          <cell r="D133">
            <v>10173</v>
          </cell>
          <cell r="E133">
            <v>2781.5</v>
          </cell>
          <cell r="F133">
            <v>2781.5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M133">
            <v>5793.5899682723129</v>
          </cell>
          <cell r="N133">
            <v>9260</v>
          </cell>
          <cell r="P133">
            <v>7414.5833300000004</v>
          </cell>
          <cell r="Q133">
            <v>7414.5833300000004</v>
          </cell>
          <cell r="Y133">
            <v>5645.4166699999996</v>
          </cell>
          <cell r="Z133">
            <v>6153.75</v>
          </cell>
          <cell r="AA133">
            <v>693</v>
          </cell>
          <cell r="AB133">
            <v>1055</v>
          </cell>
          <cell r="AC133">
            <v>122.75857989592824</v>
          </cell>
          <cell r="AD133">
            <v>171.4033448433882</v>
          </cell>
          <cell r="AE133">
            <v>10022</v>
          </cell>
          <cell r="AF133">
            <v>9260</v>
          </cell>
          <cell r="AG133">
            <v>203</v>
          </cell>
          <cell r="AH133">
            <v>965</v>
          </cell>
          <cell r="AI133">
            <v>5274</v>
          </cell>
          <cell r="AJ133">
            <v>511</v>
          </cell>
          <cell r="AK133">
            <v>4820</v>
          </cell>
          <cell r="AL133">
            <v>991</v>
          </cell>
          <cell r="AM133">
            <v>937</v>
          </cell>
          <cell r="AN133">
            <v>166</v>
          </cell>
          <cell r="AO133">
            <v>194</v>
          </cell>
        </row>
        <row r="134">
          <cell r="B134" t="str">
            <v>05 วังชิ้น</v>
          </cell>
          <cell r="C134">
            <v>11318</v>
          </cell>
          <cell r="D134">
            <v>9175</v>
          </cell>
          <cell r="E134">
            <v>3540</v>
          </cell>
          <cell r="F134">
            <v>3959</v>
          </cell>
          <cell r="G134">
            <v>0</v>
          </cell>
          <cell r="H134">
            <v>220</v>
          </cell>
          <cell r="I134">
            <v>0</v>
          </cell>
          <cell r="J134">
            <v>55.459578176307147</v>
          </cell>
          <cell r="M134">
            <v>4642.4669867623588</v>
          </cell>
          <cell r="N134">
            <v>4960</v>
          </cell>
          <cell r="P134">
            <v>17537.75</v>
          </cell>
          <cell r="Q134">
            <v>17537.75</v>
          </cell>
          <cell r="Y134">
            <v>14760.5</v>
          </cell>
          <cell r="Z134">
            <v>16504.666669999999</v>
          </cell>
          <cell r="AA134">
            <v>2739</v>
          </cell>
          <cell r="AB134">
            <v>2999</v>
          </cell>
          <cell r="AC134">
            <v>185.54080146336506</v>
          </cell>
          <cell r="AD134">
            <v>181.73228780087808</v>
          </cell>
          <cell r="AE134">
            <v>5010</v>
          </cell>
          <cell r="AF134">
            <v>4960</v>
          </cell>
          <cell r="AG134">
            <v>147</v>
          </cell>
          <cell r="AH134">
            <v>197</v>
          </cell>
          <cell r="AI134">
            <v>2370</v>
          </cell>
          <cell r="AJ134">
            <v>409</v>
          </cell>
          <cell r="AK134">
            <v>2582</v>
          </cell>
          <cell r="AL134">
            <v>342</v>
          </cell>
          <cell r="AM134">
            <v>364</v>
          </cell>
          <cell r="AN134">
            <v>127</v>
          </cell>
          <cell r="AO134">
            <v>141</v>
          </cell>
        </row>
        <row r="135">
          <cell r="B135" t="str">
            <v>06 สอง</v>
          </cell>
          <cell r="C135">
            <v>6205.75</v>
          </cell>
          <cell r="D135">
            <v>6005.75</v>
          </cell>
          <cell r="E135">
            <v>1642.5</v>
          </cell>
          <cell r="F135">
            <v>1642.5</v>
          </cell>
          <cell r="G135">
            <v>477</v>
          </cell>
          <cell r="H135">
            <v>5</v>
          </cell>
          <cell r="I135">
            <v>290.58</v>
          </cell>
          <cell r="J135">
            <v>2.9138508371385083</v>
          </cell>
          <cell r="M135">
            <v>3461.0992273166498</v>
          </cell>
          <cell r="N135">
            <v>5139</v>
          </cell>
          <cell r="P135">
            <v>3142.5</v>
          </cell>
          <cell r="Q135">
            <v>3142.5</v>
          </cell>
          <cell r="Y135">
            <v>2043</v>
          </cell>
          <cell r="Z135">
            <v>2391.75</v>
          </cell>
          <cell r="AA135">
            <v>363</v>
          </cell>
          <cell r="AB135">
            <v>513</v>
          </cell>
          <cell r="AC135">
            <v>177.82966226138032</v>
          </cell>
          <cell r="AD135">
            <v>214.40639698965194</v>
          </cell>
          <cell r="AE135">
            <v>5292</v>
          </cell>
          <cell r="AF135">
            <v>5139</v>
          </cell>
          <cell r="AG135">
            <v>151</v>
          </cell>
          <cell r="AH135">
            <v>304</v>
          </cell>
          <cell r="AI135">
            <v>2082</v>
          </cell>
          <cell r="AJ135">
            <v>305</v>
          </cell>
          <cell r="AK135">
            <v>2083</v>
          </cell>
          <cell r="AL135">
            <v>339</v>
          </cell>
          <cell r="AM135">
            <v>373</v>
          </cell>
          <cell r="AN135">
            <v>174</v>
          </cell>
          <cell r="AO135">
            <v>179</v>
          </cell>
        </row>
        <row r="136">
          <cell r="B136" t="str">
            <v>07 สูงเม่น</v>
          </cell>
          <cell r="C136">
            <v>341</v>
          </cell>
          <cell r="D136">
            <v>403</v>
          </cell>
          <cell r="E136">
            <v>39.5</v>
          </cell>
          <cell r="F136">
            <v>86.5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M136">
            <v>150.11127240539</v>
          </cell>
          <cell r="N136">
            <v>65</v>
          </cell>
          <cell r="P136">
            <v>0</v>
          </cell>
          <cell r="Q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167</v>
          </cell>
          <cell r="AF136">
            <v>150</v>
          </cell>
          <cell r="AG136">
            <v>0</v>
          </cell>
          <cell r="AH136">
            <v>17</v>
          </cell>
          <cell r="AI136">
            <v>55</v>
          </cell>
          <cell r="AJ136">
            <v>13</v>
          </cell>
          <cell r="AK136">
            <v>51</v>
          </cell>
          <cell r="AL136">
            <v>5</v>
          </cell>
          <cell r="AM136">
            <v>5</v>
          </cell>
          <cell r="AN136">
            <v>73</v>
          </cell>
          <cell r="AO136">
            <v>98</v>
          </cell>
        </row>
        <row r="137">
          <cell r="B137" t="str">
            <v>08 หนองม่วงไข่</v>
          </cell>
          <cell r="C137">
            <v>324.75</v>
          </cell>
          <cell r="D137">
            <v>325.75</v>
          </cell>
          <cell r="E137">
            <v>22</v>
          </cell>
          <cell r="F137">
            <v>23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M137">
            <v>74.757625213720004</v>
          </cell>
          <cell r="N137">
            <v>24</v>
          </cell>
          <cell r="P137">
            <v>0</v>
          </cell>
          <cell r="Q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75</v>
          </cell>
          <cell r="AF137">
            <v>75</v>
          </cell>
          <cell r="AG137">
            <v>0</v>
          </cell>
          <cell r="AH137">
            <v>0</v>
          </cell>
          <cell r="AI137">
            <v>48</v>
          </cell>
          <cell r="AJ137">
            <v>7</v>
          </cell>
          <cell r="AK137">
            <v>55</v>
          </cell>
          <cell r="AL137">
            <v>4</v>
          </cell>
          <cell r="AM137">
            <v>5</v>
          </cell>
          <cell r="AN137">
            <v>83</v>
          </cell>
          <cell r="AO137">
            <v>91</v>
          </cell>
        </row>
        <row r="138">
          <cell r="B138" t="str">
            <v>น่าน</v>
          </cell>
          <cell r="C138">
            <v>217328.49</v>
          </cell>
          <cell r="D138">
            <v>516343.79</v>
          </cell>
          <cell r="E138">
            <v>101547.75</v>
          </cell>
          <cell r="F138">
            <v>174080.52</v>
          </cell>
          <cell r="G138">
            <v>12926</v>
          </cell>
          <cell r="H138">
            <v>33214</v>
          </cell>
          <cell r="I138">
            <v>127</v>
          </cell>
          <cell r="J138">
            <v>191</v>
          </cell>
          <cell r="M138">
            <v>267588.88920310925</v>
          </cell>
          <cell r="N138">
            <v>297302</v>
          </cell>
          <cell r="P138">
            <v>338458.52544</v>
          </cell>
          <cell r="Q138">
            <v>336378.77544</v>
          </cell>
          <cell r="Y138">
            <v>270352.80666</v>
          </cell>
          <cell r="Z138">
            <v>309147.35874</v>
          </cell>
          <cell r="AA138">
            <v>37058</v>
          </cell>
          <cell r="AB138">
            <v>54339</v>
          </cell>
          <cell r="AC138">
            <v>137</v>
          </cell>
          <cell r="AD138">
            <v>176</v>
          </cell>
          <cell r="AE138">
            <v>307529</v>
          </cell>
          <cell r="AF138">
            <v>302314</v>
          </cell>
          <cell r="AG138">
            <v>5982</v>
          </cell>
          <cell r="AH138">
            <v>11197</v>
          </cell>
          <cell r="AI138">
            <v>186991</v>
          </cell>
          <cell r="AJ138">
            <v>15815</v>
          </cell>
          <cell r="AK138">
            <v>191140</v>
          </cell>
          <cell r="AL138">
            <v>30420</v>
          </cell>
          <cell r="AM138">
            <v>32447</v>
          </cell>
          <cell r="AN138">
            <v>163</v>
          </cell>
          <cell r="AO138">
            <v>170</v>
          </cell>
        </row>
        <row r="139">
          <cell r="B139" t="str">
            <v>01 เมืองน่าน</v>
          </cell>
          <cell r="C139">
            <v>33890</v>
          </cell>
          <cell r="D139">
            <v>37420</v>
          </cell>
          <cell r="E139">
            <v>23662</v>
          </cell>
          <cell r="F139">
            <v>27884</v>
          </cell>
          <cell r="G139">
            <v>1472</v>
          </cell>
          <cell r="H139">
            <v>23</v>
          </cell>
          <cell r="I139">
            <v>62.23</v>
          </cell>
          <cell r="J139">
            <v>0.8235905895854253</v>
          </cell>
          <cell r="M139">
            <v>35221.606680351477</v>
          </cell>
          <cell r="N139">
            <v>32558</v>
          </cell>
          <cell r="P139">
            <v>29656.25</v>
          </cell>
          <cell r="Q139">
            <v>29656.25</v>
          </cell>
          <cell r="Y139">
            <v>15671.25</v>
          </cell>
          <cell r="Z139">
            <v>26770</v>
          </cell>
          <cell r="AA139">
            <v>3259</v>
          </cell>
          <cell r="AB139">
            <v>4365</v>
          </cell>
          <cell r="AC139">
            <v>207.96309590300712</v>
          </cell>
          <cell r="AD139">
            <v>163.04460839260366</v>
          </cell>
          <cell r="AE139">
            <v>35844</v>
          </cell>
          <cell r="AF139">
            <v>35222</v>
          </cell>
          <cell r="AG139">
            <v>630</v>
          </cell>
          <cell r="AH139">
            <v>1252</v>
          </cell>
          <cell r="AI139">
            <v>24566</v>
          </cell>
          <cell r="AJ139">
            <v>2551</v>
          </cell>
          <cell r="AK139">
            <v>25865</v>
          </cell>
          <cell r="AL139">
            <v>4607</v>
          </cell>
          <cell r="AM139">
            <v>4188</v>
          </cell>
          <cell r="AN139">
            <v>159</v>
          </cell>
          <cell r="AO139">
            <v>162</v>
          </cell>
        </row>
        <row r="140">
          <cell r="B140" t="str">
            <v>02 เชียงกลาง</v>
          </cell>
          <cell r="C140">
            <v>12620</v>
          </cell>
          <cell r="D140">
            <v>2708</v>
          </cell>
          <cell r="E140">
            <v>3357</v>
          </cell>
          <cell r="F140">
            <v>2708</v>
          </cell>
          <cell r="G140">
            <v>0</v>
          </cell>
          <cell r="H140">
            <v>3513</v>
          </cell>
          <cell r="I140">
            <v>0</v>
          </cell>
          <cell r="J140">
            <v>1297.2950516986707</v>
          </cell>
          <cell r="M140">
            <v>2462.1476815245187</v>
          </cell>
          <cell r="N140">
            <v>4370</v>
          </cell>
          <cell r="P140">
            <v>0</v>
          </cell>
          <cell r="Q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4845</v>
          </cell>
          <cell r="AF140">
            <v>4370</v>
          </cell>
          <cell r="AG140">
            <v>219</v>
          </cell>
          <cell r="AH140">
            <v>694</v>
          </cell>
          <cell r="AI140">
            <v>1823</v>
          </cell>
          <cell r="AJ140">
            <v>136</v>
          </cell>
          <cell r="AK140">
            <v>1265</v>
          </cell>
          <cell r="AL140">
            <v>404</v>
          </cell>
          <cell r="AM140">
            <v>248</v>
          </cell>
          <cell r="AN140">
            <v>167</v>
          </cell>
          <cell r="AO140">
            <v>196</v>
          </cell>
        </row>
        <row r="141">
          <cell r="B141" t="str">
            <v>03 ท่าวังผา</v>
          </cell>
          <cell r="C141">
            <v>0</v>
          </cell>
          <cell r="D141">
            <v>86384</v>
          </cell>
          <cell r="E141">
            <v>0</v>
          </cell>
          <cell r="F141">
            <v>11922</v>
          </cell>
          <cell r="G141">
            <v>0</v>
          </cell>
          <cell r="H141">
            <v>515</v>
          </cell>
          <cell r="I141">
            <v>0</v>
          </cell>
          <cell r="J141">
            <v>43.176480456299281</v>
          </cell>
          <cell r="M141">
            <v>29059.479740603467</v>
          </cell>
          <cell r="N141">
            <v>37958</v>
          </cell>
          <cell r="P141">
            <v>27295.385419999999</v>
          </cell>
          <cell r="Q141">
            <v>27080.135419999999</v>
          </cell>
          <cell r="Y141">
            <v>24546.583330000001</v>
          </cell>
          <cell r="Z141">
            <v>26821.635409999999</v>
          </cell>
          <cell r="AA141">
            <v>3784</v>
          </cell>
          <cell r="AB141">
            <v>5105</v>
          </cell>
          <cell r="AC141">
            <v>154.15381979883875</v>
          </cell>
          <cell r="AD141">
            <v>190.32515033616289</v>
          </cell>
          <cell r="AE141">
            <v>37766</v>
          </cell>
          <cell r="AF141">
            <v>37958</v>
          </cell>
          <cell r="AG141">
            <v>1062</v>
          </cell>
          <cell r="AH141">
            <v>870</v>
          </cell>
          <cell r="AI141">
            <v>18916</v>
          </cell>
          <cell r="AJ141">
            <v>1752</v>
          </cell>
          <cell r="AK141">
            <v>19798</v>
          </cell>
          <cell r="AL141">
            <v>3398</v>
          </cell>
          <cell r="AM141">
            <v>3670</v>
          </cell>
          <cell r="AN141">
            <v>130</v>
          </cell>
          <cell r="AO141">
            <v>185</v>
          </cell>
        </row>
        <row r="142">
          <cell r="B142" t="str">
            <v>04 ทุ่งช้าง</v>
          </cell>
          <cell r="C142">
            <v>0</v>
          </cell>
          <cell r="D142">
            <v>4693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M142">
            <v>7612.0389412223212</v>
          </cell>
          <cell r="N142">
            <v>8362</v>
          </cell>
          <cell r="P142">
            <v>2194</v>
          </cell>
          <cell r="Q142">
            <v>2194</v>
          </cell>
          <cell r="Y142">
            <v>2156</v>
          </cell>
          <cell r="Z142">
            <v>2194</v>
          </cell>
          <cell r="AA142">
            <v>365</v>
          </cell>
          <cell r="AB142">
            <v>362</v>
          </cell>
          <cell r="AC142">
            <v>169.375</v>
          </cell>
          <cell r="AD142">
            <v>164.96885445305378</v>
          </cell>
          <cell r="AE142">
            <v>8245</v>
          </cell>
          <cell r="AF142">
            <v>8362</v>
          </cell>
          <cell r="AG142">
            <v>117</v>
          </cell>
          <cell r="AH142">
            <v>0</v>
          </cell>
          <cell r="AI142">
            <v>5235</v>
          </cell>
          <cell r="AJ142">
            <v>474</v>
          </cell>
          <cell r="AK142">
            <v>5709</v>
          </cell>
          <cell r="AL142">
            <v>636</v>
          </cell>
          <cell r="AM142">
            <v>673</v>
          </cell>
          <cell r="AN142">
            <v>97</v>
          </cell>
          <cell r="AO142">
            <v>118</v>
          </cell>
        </row>
        <row r="143">
          <cell r="B143" t="str">
            <v>05 นาน้อย</v>
          </cell>
          <cell r="C143">
            <v>90037.5</v>
          </cell>
          <cell r="D143">
            <v>47446</v>
          </cell>
          <cell r="E143">
            <v>49830</v>
          </cell>
          <cell r="F143">
            <v>30714</v>
          </cell>
          <cell r="G143">
            <v>10478</v>
          </cell>
          <cell r="H143">
            <v>18642</v>
          </cell>
          <cell r="I143">
            <v>210.27</v>
          </cell>
          <cell r="J143">
            <v>606.954483297519</v>
          </cell>
          <cell r="M143">
            <v>42267.310246950445</v>
          </cell>
          <cell r="N143">
            <v>51027</v>
          </cell>
          <cell r="P143">
            <v>44466.14</v>
          </cell>
          <cell r="Q143">
            <v>44537.64</v>
          </cell>
          <cell r="Y143">
            <v>36095.64</v>
          </cell>
          <cell r="Z143">
            <v>38137.473330000001</v>
          </cell>
          <cell r="AA143">
            <v>4530</v>
          </cell>
          <cell r="AB143">
            <v>7713</v>
          </cell>
          <cell r="AC143">
            <v>125.50596138480991</v>
          </cell>
          <cell r="AD143">
            <v>202.25230138495911</v>
          </cell>
          <cell r="AE143">
            <v>52747</v>
          </cell>
          <cell r="AF143">
            <v>51027</v>
          </cell>
          <cell r="AG143">
            <v>847</v>
          </cell>
          <cell r="AH143">
            <v>2567</v>
          </cell>
          <cell r="AI143">
            <v>29142</v>
          </cell>
          <cell r="AJ143">
            <v>1958</v>
          </cell>
          <cell r="AK143">
            <v>28533</v>
          </cell>
          <cell r="AL143">
            <v>4617</v>
          </cell>
          <cell r="AM143">
            <v>5042</v>
          </cell>
          <cell r="AN143">
            <v>137</v>
          </cell>
          <cell r="AO143">
            <v>177</v>
          </cell>
        </row>
        <row r="144">
          <cell r="B144" t="str">
            <v>06 ปัว</v>
          </cell>
          <cell r="C144">
            <v>882</v>
          </cell>
          <cell r="D144">
            <v>38717.22</v>
          </cell>
          <cell r="E144">
            <v>0</v>
          </cell>
          <cell r="F144">
            <v>6371.3</v>
          </cell>
          <cell r="G144">
            <v>0</v>
          </cell>
          <cell r="H144">
            <v>1558</v>
          </cell>
          <cell r="I144">
            <v>0</v>
          </cell>
          <cell r="J144">
            <v>244.5450692951203</v>
          </cell>
          <cell r="M144">
            <v>6638.9260079176602</v>
          </cell>
          <cell r="N144">
            <v>9267</v>
          </cell>
          <cell r="P144">
            <v>10317.416670000001</v>
          </cell>
          <cell r="Q144">
            <v>10317.416670000001</v>
          </cell>
          <cell r="Y144">
            <v>6198.1666699999996</v>
          </cell>
          <cell r="Z144">
            <v>6198.1666699999996</v>
          </cell>
          <cell r="AA144">
            <v>748</v>
          </cell>
          <cell r="AB144">
            <v>967</v>
          </cell>
          <cell r="AC144">
            <v>120.73349639854071</v>
          </cell>
          <cell r="AD144">
            <v>156.07491454081858</v>
          </cell>
          <cell r="AE144">
            <v>9834</v>
          </cell>
          <cell r="AF144">
            <v>9267</v>
          </cell>
          <cell r="AG144">
            <v>138</v>
          </cell>
          <cell r="AH144">
            <v>705</v>
          </cell>
          <cell r="AI144">
            <v>4156</v>
          </cell>
          <cell r="AJ144">
            <v>351</v>
          </cell>
          <cell r="AK144">
            <v>3802</v>
          </cell>
          <cell r="AL144">
            <v>487</v>
          </cell>
          <cell r="AM144">
            <v>478</v>
          </cell>
          <cell r="AN144">
            <v>90</v>
          </cell>
          <cell r="AO144">
            <v>126</v>
          </cell>
        </row>
        <row r="145">
          <cell r="B145" t="str">
            <v>07 เวียงสา</v>
          </cell>
          <cell r="C145">
            <v>0</v>
          </cell>
          <cell r="D145">
            <v>128883.21</v>
          </cell>
          <cell r="E145">
            <v>0</v>
          </cell>
          <cell r="F145">
            <v>32482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M145">
            <v>45281.274729920733</v>
          </cell>
          <cell r="N145">
            <v>45109</v>
          </cell>
          <cell r="P145">
            <v>53131.541669999999</v>
          </cell>
          <cell r="Q145">
            <v>53131.541669999999</v>
          </cell>
          <cell r="Y145">
            <v>47182.625</v>
          </cell>
          <cell r="Z145">
            <v>49105.041669999999</v>
          </cell>
          <cell r="AA145">
            <v>4781</v>
          </cell>
          <cell r="AB145">
            <v>9611</v>
          </cell>
          <cell r="AC145">
            <v>101.33221710322391</v>
          </cell>
          <cell r="AD145">
            <v>195.72694078807407</v>
          </cell>
          <cell r="AE145">
            <v>44152</v>
          </cell>
          <cell r="AF145">
            <v>45109</v>
          </cell>
          <cell r="AG145">
            <v>994</v>
          </cell>
          <cell r="AH145">
            <v>37</v>
          </cell>
          <cell r="AI145">
            <v>29599</v>
          </cell>
          <cell r="AJ145">
            <v>2743</v>
          </cell>
          <cell r="AK145">
            <v>32305</v>
          </cell>
          <cell r="AL145">
            <v>4486</v>
          </cell>
          <cell r="AM145">
            <v>5612</v>
          </cell>
          <cell r="AN145">
            <v>121</v>
          </cell>
          <cell r="AO145">
            <v>174</v>
          </cell>
        </row>
        <row r="146">
          <cell r="B146" t="str">
            <v>08 แม่จริม</v>
          </cell>
          <cell r="C146">
            <v>18233.25</v>
          </cell>
          <cell r="D146">
            <v>21000.5</v>
          </cell>
          <cell r="E146">
            <v>4552.25</v>
          </cell>
          <cell r="F146">
            <v>7137.5</v>
          </cell>
          <cell r="G146">
            <v>0</v>
          </cell>
          <cell r="H146">
            <v>5458</v>
          </cell>
          <cell r="I146">
            <v>0</v>
          </cell>
          <cell r="J146">
            <v>764.7632224168126</v>
          </cell>
          <cell r="M146">
            <v>13615.222134889302</v>
          </cell>
          <cell r="N146">
            <v>15737</v>
          </cell>
          <cell r="P146">
            <v>18741</v>
          </cell>
          <cell r="Q146">
            <v>18741</v>
          </cell>
          <cell r="Y146">
            <v>14044</v>
          </cell>
          <cell r="Z146">
            <v>17521</v>
          </cell>
          <cell r="AA146">
            <v>2301</v>
          </cell>
          <cell r="AB146">
            <v>2552</v>
          </cell>
          <cell r="AC146">
            <v>163.81330105383083</v>
          </cell>
          <cell r="AD146">
            <v>145.66691398892758</v>
          </cell>
          <cell r="AE146">
            <v>16062</v>
          </cell>
          <cell r="AF146">
            <v>15737</v>
          </cell>
          <cell r="AG146">
            <v>163</v>
          </cell>
          <cell r="AH146">
            <v>488</v>
          </cell>
          <cell r="AI146">
            <v>7629</v>
          </cell>
          <cell r="AJ146">
            <v>775</v>
          </cell>
          <cell r="AK146">
            <v>7916</v>
          </cell>
          <cell r="AL146">
            <v>1137</v>
          </cell>
          <cell r="AM146">
            <v>1111</v>
          </cell>
          <cell r="AN146">
            <v>111</v>
          </cell>
          <cell r="AO146">
            <v>140</v>
          </cell>
        </row>
        <row r="147">
          <cell r="B147" t="str">
            <v>09 บ้านหลวง</v>
          </cell>
          <cell r="C147">
            <v>10105</v>
          </cell>
          <cell r="D147">
            <v>58105</v>
          </cell>
          <cell r="E147">
            <v>3614</v>
          </cell>
          <cell r="F147">
            <v>23614</v>
          </cell>
          <cell r="G147">
            <v>976</v>
          </cell>
          <cell r="H147">
            <v>2100</v>
          </cell>
          <cell r="I147">
            <v>269.97000000000003</v>
          </cell>
          <cell r="J147">
            <v>88.930295587363432</v>
          </cell>
          <cell r="M147">
            <v>10201.726752823601</v>
          </cell>
          <cell r="N147">
            <v>12047</v>
          </cell>
          <cell r="P147">
            <v>22165.25</v>
          </cell>
          <cell r="Q147">
            <v>22165.25</v>
          </cell>
          <cell r="Y147">
            <v>15633</v>
          </cell>
          <cell r="Z147">
            <v>20073</v>
          </cell>
          <cell r="AA147">
            <v>3357</v>
          </cell>
          <cell r="AB147">
            <v>4339</v>
          </cell>
          <cell r="AC147">
            <v>214.70690206614213</v>
          </cell>
          <cell r="AD147">
            <v>216.14808449160563</v>
          </cell>
          <cell r="AE147">
            <v>12468</v>
          </cell>
          <cell r="AF147">
            <v>12047</v>
          </cell>
          <cell r="AG147">
            <v>213</v>
          </cell>
          <cell r="AH147">
            <v>634</v>
          </cell>
          <cell r="AI147">
            <v>6034</v>
          </cell>
          <cell r="AJ147">
            <v>574</v>
          </cell>
          <cell r="AK147">
            <v>5974</v>
          </cell>
          <cell r="AL147">
            <v>955</v>
          </cell>
          <cell r="AM147">
            <v>996</v>
          </cell>
          <cell r="AN147">
            <v>129</v>
          </cell>
          <cell r="AO147">
            <v>167</v>
          </cell>
        </row>
        <row r="148">
          <cell r="B148" t="str">
            <v>10 นาหมื่น</v>
          </cell>
          <cell r="C148">
            <v>0</v>
          </cell>
          <cell r="D148">
            <v>23374.25</v>
          </cell>
          <cell r="E148">
            <v>0</v>
          </cell>
          <cell r="F148">
            <v>10575</v>
          </cell>
          <cell r="G148">
            <v>0</v>
          </cell>
          <cell r="H148">
            <v>30</v>
          </cell>
          <cell r="I148">
            <v>0</v>
          </cell>
          <cell r="J148">
            <v>2.8014184397163122</v>
          </cell>
          <cell r="M148">
            <v>16045.0680183228</v>
          </cell>
          <cell r="N148">
            <v>18649</v>
          </cell>
          <cell r="P148">
            <v>50161.75</v>
          </cell>
          <cell r="Q148">
            <v>50161.75</v>
          </cell>
          <cell r="Y148">
            <v>40751.25</v>
          </cell>
          <cell r="Z148">
            <v>46267.75</v>
          </cell>
          <cell r="AA148">
            <v>5563</v>
          </cell>
          <cell r="AB148">
            <v>7015</v>
          </cell>
          <cell r="AC148">
            <v>136.51741766620657</v>
          </cell>
          <cell r="AD148">
            <v>151.61046661378606</v>
          </cell>
          <cell r="AE148">
            <v>19936</v>
          </cell>
          <cell r="AF148">
            <v>18649</v>
          </cell>
          <cell r="AG148">
            <v>495</v>
          </cell>
          <cell r="AH148">
            <v>1782</v>
          </cell>
          <cell r="AI148">
            <v>7828</v>
          </cell>
          <cell r="AJ148">
            <v>615</v>
          </cell>
          <cell r="AK148">
            <v>6661</v>
          </cell>
          <cell r="AL148">
            <v>1161</v>
          </cell>
          <cell r="AM148">
            <v>1010</v>
          </cell>
          <cell r="AN148">
            <v>111</v>
          </cell>
          <cell r="AO148">
            <v>152</v>
          </cell>
        </row>
        <row r="149">
          <cell r="B149" t="str">
            <v>11 สันติสุข</v>
          </cell>
          <cell r="C149">
            <v>15565</v>
          </cell>
          <cell r="D149">
            <v>15986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M149">
            <v>14986.118992072243</v>
          </cell>
          <cell r="N149">
            <v>15795</v>
          </cell>
          <cell r="P149">
            <v>15683.541670000001</v>
          </cell>
          <cell r="Q149">
            <v>15683.541670000001</v>
          </cell>
          <cell r="Y149">
            <v>13425.708329999999</v>
          </cell>
          <cell r="Z149">
            <v>15389.041660000001</v>
          </cell>
          <cell r="AA149">
            <v>1744</v>
          </cell>
          <cell r="AB149">
            <v>2607</v>
          </cell>
          <cell r="AC149">
            <v>129.88259468094671</v>
          </cell>
          <cell r="AD149">
            <v>169.43310317414526</v>
          </cell>
          <cell r="AE149">
            <v>16256</v>
          </cell>
          <cell r="AF149">
            <v>15795</v>
          </cell>
          <cell r="AG149">
            <v>254</v>
          </cell>
          <cell r="AH149">
            <v>715</v>
          </cell>
          <cell r="AI149">
            <v>12896</v>
          </cell>
          <cell r="AJ149">
            <v>818</v>
          </cell>
          <cell r="AK149">
            <v>12999</v>
          </cell>
          <cell r="AL149">
            <v>1739</v>
          </cell>
          <cell r="AM149">
            <v>1903</v>
          </cell>
          <cell r="AN149">
            <v>114</v>
          </cell>
          <cell r="AO149">
            <v>146</v>
          </cell>
        </row>
        <row r="150">
          <cell r="B150" t="str">
            <v>12 บ่อเกลือ</v>
          </cell>
          <cell r="C150">
            <v>964.5</v>
          </cell>
          <cell r="D150">
            <v>964.5</v>
          </cell>
          <cell r="E150">
            <v>663</v>
          </cell>
          <cell r="F150">
            <v>663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M150">
            <v>4</v>
          </cell>
          <cell r="N150">
            <v>298</v>
          </cell>
          <cell r="P150">
            <v>0</v>
          </cell>
          <cell r="Q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343</v>
          </cell>
          <cell r="AF150">
            <v>298</v>
          </cell>
          <cell r="AG150">
            <v>0</v>
          </cell>
          <cell r="AH150">
            <v>45</v>
          </cell>
          <cell r="AI150">
            <v>24</v>
          </cell>
          <cell r="AJ150">
            <v>0</v>
          </cell>
          <cell r="AK150">
            <v>0</v>
          </cell>
          <cell r="AL150">
            <v>3</v>
          </cell>
          <cell r="AM150">
            <v>0</v>
          </cell>
          <cell r="AN150">
            <v>83</v>
          </cell>
          <cell r="AO150">
            <v>0</v>
          </cell>
        </row>
        <row r="151">
          <cell r="B151" t="str">
            <v>13 สองแคว</v>
          </cell>
          <cell r="C151">
            <v>2589</v>
          </cell>
          <cell r="D151">
            <v>11511.35</v>
          </cell>
          <cell r="E151">
            <v>2589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M151">
            <v>7826.1463238317701</v>
          </cell>
          <cell r="N151">
            <v>12017</v>
          </cell>
          <cell r="P151">
            <v>17133.333340000001</v>
          </cell>
          <cell r="Q151">
            <v>17133.333340000001</v>
          </cell>
          <cell r="Y151">
            <v>12453.333329999999</v>
          </cell>
          <cell r="Z151">
            <v>15093.333329999999</v>
          </cell>
          <cell r="AA151">
            <v>1525</v>
          </cell>
          <cell r="AB151">
            <v>1656</v>
          </cell>
          <cell r="AC151">
            <v>122.46252679964201</v>
          </cell>
          <cell r="AD151">
            <v>109.6863957837205</v>
          </cell>
          <cell r="AE151">
            <v>12211</v>
          </cell>
          <cell r="AF151">
            <v>12017</v>
          </cell>
          <cell r="AG151">
            <v>449</v>
          </cell>
          <cell r="AH151">
            <v>643</v>
          </cell>
          <cell r="AI151">
            <v>4180</v>
          </cell>
          <cell r="AJ151">
            <v>405</v>
          </cell>
          <cell r="AK151">
            <v>3942</v>
          </cell>
          <cell r="AL151">
            <v>702</v>
          </cell>
          <cell r="AM151">
            <v>608</v>
          </cell>
          <cell r="AN151">
            <v>130</v>
          </cell>
          <cell r="AO151">
            <v>154</v>
          </cell>
        </row>
        <row r="152">
          <cell r="B152" t="str">
            <v>14 เฉลิมพระเกียรติ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M152">
            <v>28</v>
          </cell>
          <cell r="N152">
            <v>116</v>
          </cell>
          <cell r="P152">
            <v>0</v>
          </cell>
          <cell r="Q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116</v>
          </cell>
          <cell r="AF152">
            <v>116</v>
          </cell>
          <cell r="AG152">
            <v>0</v>
          </cell>
          <cell r="AH152">
            <v>0</v>
          </cell>
          <cell r="AI152">
            <v>31</v>
          </cell>
          <cell r="AJ152">
            <v>0</v>
          </cell>
          <cell r="AK152">
            <v>31</v>
          </cell>
          <cell r="AL152">
            <v>3</v>
          </cell>
          <cell r="AM152">
            <v>3</v>
          </cell>
          <cell r="AN152">
            <v>97</v>
          </cell>
          <cell r="AO152">
            <v>97</v>
          </cell>
        </row>
        <row r="153">
          <cell r="B153" t="str">
            <v>15 ภูเพียง</v>
          </cell>
          <cell r="C153">
            <v>32442.240000000002</v>
          </cell>
          <cell r="D153">
            <v>39150.76</v>
          </cell>
          <cell r="E153">
            <v>13280.5</v>
          </cell>
          <cell r="F153">
            <v>20009.72</v>
          </cell>
          <cell r="G153">
            <v>0</v>
          </cell>
          <cell r="H153">
            <v>1375</v>
          </cell>
          <cell r="I153">
            <v>0</v>
          </cell>
          <cell r="J153">
            <v>68.716072488770465</v>
          </cell>
          <cell r="M153">
            <v>36339.8229526789</v>
          </cell>
          <cell r="N153">
            <v>33992</v>
          </cell>
          <cell r="P153">
            <v>47512.916669999999</v>
          </cell>
          <cell r="Q153">
            <v>45576.916669999999</v>
          </cell>
          <cell r="Y153">
            <v>42195.25</v>
          </cell>
          <cell r="Z153">
            <v>45576.916669999999</v>
          </cell>
          <cell r="AA153">
            <v>5101</v>
          </cell>
          <cell r="AB153">
            <v>8047</v>
          </cell>
          <cell r="AC153">
            <v>120.89913622457505</v>
          </cell>
          <cell r="AD153">
            <v>176.54791441006884</v>
          </cell>
          <cell r="AE153">
            <v>36704</v>
          </cell>
          <cell r="AF153">
            <v>36340</v>
          </cell>
          <cell r="AG153">
            <v>401</v>
          </cell>
          <cell r="AH153">
            <v>765</v>
          </cell>
          <cell r="AI153">
            <v>34932</v>
          </cell>
          <cell r="AJ153">
            <v>2660</v>
          </cell>
          <cell r="AK153">
            <v>36340</v>
          </cell>
          <cell r="AL153">
            <v>6085</v>
          </cell>
          <cell r="AM153">
            <v>6905</v>
          </cell>
          <cell r="AN153">
            <v>149</v>
          </cell>
          <cell r="AO153">
            <v>190</v>
          </cell>
        </row>
        <row r="154">
          <cell r="B154" t="str">
            <v>อุตรดิตถ์</v>
          </cell>
          <cell r="C154">
            <v>29884.19</v>
          </cell>
          <cell r="D154">
            <v>31272.959999999999</v>
          </cell>
          <cell r="E154">
            <v>8061.55</v>
          </cell>
          <cell r="F154">
            <v>8248.5499999999993</v>
          </cell>
          <cell r="G154">
            <v>1796</v>
          </cell>
          <cell r="H154">
            <v>1206</v>
          </cell>
          <cell r="I154">
            <v>223</v>
          </cell>
          <cell r="J154">
            <v>146</v>
          </cell>
          <cell r="M154">
            <v>22819.148520967217</v>
          </cell>
          <cell r="N154">
            <v>24479</v>
          </cell>
          <cell r="P154">
            <v>21359.692230000001</v>
          </cell>
          <cell r="Q154">
            <v>21222.35889</v>
          </cell>
          <cell r="Y154">
            <v>17534.91444</v>
          </cell>
          <cell r="Z154">
            <v>18215.025549999998</v>
          </cell>
          <cell r="AA154">
            <v>2194</v>
          </cell>
          <cell r="AB154">
            <v>2980</v>
          </cell>
          <cell r="AC154">
            <v>125</v>
          </cell>
          <cell r="AD154">
            <v>164</v>
          </cell>
          <cell r="AE154">
            <v>30266</v>
          </cell>
          <cell r="AF154">
            <v>27670</v>
          </cell>
          <cell r="AG154">
            <v>777</v>
          </cell>
          <cell r="AH154">
            <v>3373</v>
          </cell>
          <cell r="AI154">
            <v>15701</v>
          </cell>
          <cell r="AJ154">
            <v>1767</v>
          </cell>
          <cell r="AK154">
            <v>13986</v>
          </cell>
          <cell r="AL154">
            <v>1827</v>
          </cell>
          <cell r="AM154">
            <v>1805</v>
          </cell>
          <cell r="AN154">
            <v>116</v>
          </cell>
          <cell r="AO154">
            <v>129</v>
          </cell>
        </row>
        <row r="155">
          <cell r="B155" t="str">
            <v>01 เมืองอุตรดิตถ์</v>
          </cell>
          <cell r="C155">
            <v>2685.25</v>
          </cell>
          <cell r="D155">
            <v>3552.91</v>
          </cell>
          <cell r="E155">
            <v>459.25</v>
          </cell>
          <cell r="F155">
            <v>459.25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M155">
            <v>2581.4211840655098</v>
          </cell>
          <cell r="N155">
            <v>1606</v>
          </cell>
          <cell r="P155">
            <v>559.66666999999995</v>
          </cell>
          <cell r="Q155">
            <v>559.66666999999995</v>
          </cell>
          <cell r="Y155">
            <v>355.22221999999999</v>
          </cell>
          <cell r="Z155">
            <v>559.66665999999998</v>
          </cell>
          <cell r="AA155">
            <v>30</v>
          </cell>
          <cell r="AB155">
            <v>68</v>
          </cell>
          <cell r="AC155">
            <v>85.251799085091022</v>
          </cell>
          <cell r="AD155">
            <v>120.9817365929927</v>
          </cell>
          <cell r="AE155">
            <v>1631</v>
          </cell>
          <cell r="AF155">
            <v>1606</v>
          </cell>
          <cell r="AG155">
            <v>19</v>
          </cell>
          <cell r="AH155">
            <v>44</v>
          </cell>
          <cell r="AI155">
            <v>1617</v>
          </cell>
          <cell r="AJ155">
            <v>142</v>
          </cell>
          <cell r="AK155">
            <v>1606</v>
          </cell>
          <cell r="AL155">
            <v>155</v>
          </cell>
          <cell r="AM155">
            <v>188</v>
          </cell>
          <cell r="AN155">
            <v>64</v>
          </cell>
          <cell r="AO155">
            <v>117</v>
          </cell>
        </row>
        <row r="156">
          <cell r="B156" t="str">
            <v>02 ตรอน</v>
          </cell>
          <cell r="C156">
            <v>246.5</v>
          </cell>
          <cell r="D156">
            <v>756.5</v>
          </cell>
          <cell r="E156">
            <v>6</v>
          </cell>
          <cell r="F156">
            <v>6</v>
          </cell>
          <cell r="G156">
            <v>0</v>
          </cell>
          <cell r="H156">
            <v>0</v>
          </cell>
          <cell r="I156">
            <v>47.5</v>
          </cell>
          <cell r="J156">
            <v>0</v>
          </cell>
          <cell r="M156">
            <v>95.418452925500006</v>
          </cell>
          <cell r="N156">
            <v>283</v>
          </cell>
          <cell r="P156">
            <v>0</v>
          </cell>
          <cell r="Q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306</v>
          </cell>
          <cell r="AF156">
            <v>283</v>
          </cell>
          <cell r="AG156">
            <v>0</v>
          </cell>
          <cell r="AH156">
            <v>23</v>
          </cell>
          <cell r="AI156">
            <v>169</v>
          </cell>
          <cell r="AJ156">
            <v>9</v>
          </cell>
          <cell r="AK156">
            <v>155</v>
          </cell>
          <cell r="AL156">
            <v>16</v>
          </cell>
          <cell r="AM156">
            <v>16</v>
          </cell>
          <cell r="AN156">
            <v>89</v>
          </cell>
          <cell r="AO156">
            <v>103</v>
          </cell>
        </row>
        <row r="157">
          <cell r="B157" t="str">
            <v>03 ท่าปลา</v>
          </cell>
          <cell r="C157">
            <v>3608</v>
          </cell>
          <cell r="D157">
            <v>4037</v>
          </cell>
          <cell r="E157">
            <v>248</v>
          </cell>
          <cell r="F157">
            <v>248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M157">
            <v>3712.0113668737199</v>
          </cell>
          <cell r="N157">
            <v>5161</v>
          </cell>
          <cell r="P157">
            <v>1625.3333299999999</v>
          </cell>
          <cell r="Q157">
            <v>1574.3333299999999</v>
          </cell>
          <cell r="Y157">
            <v>983.33333000000005</v>
          </cell>
          <cell r="Z157">
            <v>983.33333000000005</v>
          </cell>
          <cell r="AA157">
            <v>118</v>
          </cell>
          <cell r="AB157">
            <v>123</v>
          </cell>
          <cell r="AC157">
            <v>119.49152582878483</v>
          </cell>
          <cell r="AD157">
            <v>125.00000042711865</v>
          </cell>
          <cell r="AE157">
            <v>6057</v>
          </cell>
          <cell r="AF157">
            <v>5161</v>
          </cell>
          <cell r="AG157">
            <v>192</v>
          </cell>
          <cell r="AH157">
            <v>1088</v>
          </cell>
          <cell r="AI157">
            <v>2946</v>
          </cell>
          <cell r="AJ157">
            <v>611</v>
          </cell>
          <cell r="AK157">
            <v>2469</v>
          </cell>
          <cell r="AL157">
            <v>301</v>
          </cell>
          <cell r="AM157">
            <v>305</v>
          </cell>
          <cell r="AN157">
            <v>127</v>
          </cell>
          <cell r="AO157">
            <v>124</v>
          </cell>
        </row>
        <row r="158">
          <cell r="B158" t="str">
            <v>04 น้ำปาด</v>
          </cell>
          <cell r="C158">
            <v>4119.25</v>
          </cell>
          <cell r="D158">
            <v>4208.25</v>
          </cell>
          <cell r="E158">
            <v>895.25</v>
          </cell>
          <cell r="F158">
            <v>895.25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M158">
            <v>6827.0123811037411</v>
          </cell>
          <cell r="N158">
            <v>5983</v>
          </cell>
          <cell r="P158">
            <v>5218.0555599999998</v>
          </cell>
          <cell r="Q158">
            <v>5218.0555599999998</v>
          </cell>
          <cell r="Y158">
            <v>5101.05555</v>
          </cell>
          <cell r="Z158">
            <v>5137.0555599999998</v>
          </cell>
          <cell r="AA158">
            <v>762</v>
          </cell>
          <cell r="AB158">
            <v>1025</v>
          </cell>
          <cell r="AC158">
            <v>149.47222268732204</v>
          </cell>
          <cell r="AD158">
            <v>199.4395296067228</v>
          </cell>
          <cell r="AE158">
            <v>5999</v>
          </cell>
          <cell r="AF158">
            <v>5983</v>
          </cell>
          <cell r="AG158">
            <v>124</v>
          </cell>
          <cell r="AH158">
            <v>140</v>
          </cell>
          <cell r="AI158">
            <v>4270</v>
          </cell>
          <cell r="AJ158">
            <v>422</v>
          </cell>
          <cell r="AK158">
            <v>4552</v>
          </cell>
          <cell r="AL158">
            <v>685</v>
          </cell>
          <cell r="AM158">
            <v>809</v>
          </cell>
          <cell r="AN158">
            <v>93</v>
          </cell>
          <cell r="AO158">
            <v>178</v>
          </cell>
        </row>
        <row r="159">
          <cell r="B159" t="str">
            <v>05 พิชัย</v>
          </cell>
          <cell r="C159">
            <v>630.29999999999995</v>
          </cell>
          <cell r="D159">
            <v>926.3</v>
          </cell>
          <cell r="E159">
            <v>458.3</v>
          </cell>
          <cell r="F159">
            <v>754.3</v>
          </cell>
          <cell r="G159">
            <v>0</v>
          </cell>
          <cell r="H159">
            <v>273</v>
          </cell>
          <cell r="I159">
            <v>0</v>
          </cell>
          <cell r="J159">
            <v>361.26209730876309</v>
          </cell>
          <cell r="M159">
            <v>556.00438835420982</v>
          </cell>
          <cell r="N159">
            <v>1342</v>
          </cell>
          <cell r="P159">
            <v>0</v>
          </cell>
          <cell r="Q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1465</v>
          </cell>
          <cell r="AF159">
            <v>1342</v>
          </cell>
          <cell r="AG159">
            <v>0</v>
          </cell>
          <cell r="AH159">
            <v>123</v>
          </cell>
          <cell r="AI159">
            <v>763</v>
          </cell>
          <cell r="AJ159">
            <v>45</v>
          </cell>
          <cell r="AK159">
            <v>685</v>
          </cell>
          <cell r="AL159">
            <v>64</v>
          </cell>
          <cell r="AM159">
            <v>73</v>
          </cell>
          <cell r="AN159">
            <v>83</v>
          </cell>
          <cell r="AO159">
            <v>107</v>
          </cell>
        </row>
        <row r="160">
          <cell r="B160" t="str">
            <v>06 ฟากท่า</v>
          </cell>
          <cell r="C160">
            <v>0</v>
          </cell>
          <cell r="D160">
            <v>505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M160">
            <v>185.39115166068001</v>
          </cell>
          <cell r="N160">
            <v>520</v>
          </cell>
          <cell r="P160">
            <v>0</v>
          </cell>
          <cell r="Q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598</v>
          </cell>
          <cell r="AF160">
            <v>520</v>
          </cell>
          <cell r="AG160">
            <v>0</v>
          </cell>
          <cell r="AH160">
            <v>78</v>
          </cell>
          <cell r="AI160">
            <v>211</v>
          </cell>
          <cell r="AJ160">
            <v>13</v>
          </cell>
          <cell r="AK160">
            <v>146</v>
          </cell>
          <cell r="AL160">
            <v>21</v>
          </cell>
          <cell r="AM160">
            <v>17</v>
          </cell>
          <cell r="AN160">
            <v>109</v>
          </cell>
          <cell r="AO160">
            <v>116</v>
          </cell>
        </row>
        <row r="161">
          <cell r="B161" t="str">
            <v>07 ลับแล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M161">
            <v>94.966253609269998</v>
          </cell>
          <cell r="N161">
            <v>100</v>
          </cell>
          <cell r="P161">
            <v>0</v>
          </cell>
          <cell r="Q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100</v>
          </cell>
          <cell r="AF161">
            <v>100</v>
          </cell>
          <cell r="AG161">
            <v>0</v>
          </cell>
          <cell r="AH161">
            <v>0</v>
          </cell>
          <cell r="AI161">
            <v>41</v>
          </cell>
          <cell r="AJ161">
            <v>6</v>
          </cell>
          <cell r="AK161">
            <v>47</v>
          </cell>
          <cell r="AL161">
            <v>3</v>
          </cell>
          <cell r="AM161">
            <v>4</v>
          </cell>
          <cell r="AN161">
            <v>24</v>
          </cell>
          <cell r="AO161">
            <v>85</v>
          </cell>
        </row>
        <row r="162">
          <cell r="B162" t="str">
            <v>08 บ้านโคก</v>
          </cell>
          <cell r="C162">
            <v>7546.89</v>
          </cell>
          <cell r="D162">
            <v>6239</v>
          </cell>
          <cell r="E162">
            <v>4697</v>
          </cell>
          <cell r="F162">
            <v>4588</v>
          </cell>
          <cell r="G162">
            <v>1796</v>
          </cell>
          <cell r="H162">
            <v>933</v>
          </cell>
          <cell r="I162">
            <v>382.3</v>
          </cell>
          <cell r="J162">
            <v>203.33478639930252</v>
          </cell>
          <cell r="M162">
            <v>2625.2339040329698</v>
          </cell>
          <cell r="N162">
            <v>6533</v>
          </cell>
          <cell r="P162">
            <v>13204.63667</v>
          </cell>
          <cell r="Q162">
            <v>13198.303330000001</v>
          </cell>
          <cell r="Y162">
            <v>11095.30334</v>
          </cell>
          <cell r="Z162">
            <v>11262.97</v>
          </cell>
          <cell r="AA162">
            <v>1284</v>
          </cell>
          <cell r="AB162">
            <v>1740</v>
          </cell>
          <cell r="AC162">
            <v>115.73665847517061</v>
          </cell>
          <cell r="AD162">
            <v>154.48198832102014</v>
          </cell>
          <cell r="AE162">
            <v>8081</v>
          </cell>
          <cell r="AF162">
            <v>6533</v>
          </cell>
          <cell r="AG162">
            <v>231</v>
          </cell>
          <cell r="AH162">
            <v>1779</v>
          </cell>
          <cell r="AI162">
            <v>1891</v>
          </cell>
          <cell r="AJ162">
            <v>122</v>
          </cell>
          <cell r="AK162">
            <v>234</v>
          </cell>
          <cell r="AL162">
            <v>242</v>
          </cell>
          <cell r="AM162">
            <v>32</v>
          </cell>
          <cell r="AN162">
            <v>113</v>
          </cell>
          <cell r="AO162">
            <v>137</v>
          </cell>
        </row>
        <row r="163">
          <cell r="B163" t="str">
            <v>09 ทองแสนขัน</v>
          </cell>
          <cell r="C163">
            <v>11048</v>
          </cell>
          <cell r="D163">
            <v>11048</v>
          </cell>
          <cell r="E163">
            <v>1297.75</v>
          </cell>
          <cell r="F163">
            <v>1297.75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M163">
            <v>6141.6894383416184</v>
          </cell>
          <cell r="N163">
            <v>2951</v>
          </cell>
          <cell r="P163">
            <v>752</v>
          </cell>
          <cell r="Q163">
            <v>672</v>
          </cell>
          <cell r="Y163">
            <v>0</v>
          </cell>
          <cell r="Z163">
            <v>272</v>
          </cell>
          <cell r="AA163">
            <v>0</v>
          </cell>
          <cell r="AB163">
            <v>24</v>
          </cell>
          <cell r="AC163">
            <v>0</v>
          </cell>
          <cell r="AD163">
            <v>88.235294117647058</v>
          </cell>
          <cell r="AE163">
            <v>6029</v>
          </cell>
          <cell r="AF163">
            <v>6142</v>
          </cell>
          <cell r="AG163">
            <v>211</v>
          </cell>
          <cell r="AH163">
            <v>98</v>
          </cell>
          <cell r="AI163">
            <v>3793</v>
          </cell>
          <cell r="AJ163">
            <v>397</v>
          </cell>
          <cell r="AK163">
            <v>4092</v>
          </cell>
          <cell r="AL163">
            <v>340</v>
          </cell>
          <cell r="AM163">
            <v>361</v>
          </cell>
          <cell r="AN163">
            <v>55</v>
          </cell>
          <cell r="AO163">
            <v>88</v>
          </cell>
        </row>
        <row r="164">
          <cell r="B164" t="str">
            <v>พิษณุโลก</v>
          </cell>
          <cell r="C164">
            <v>176595.56</v>
          </cell>
          <cell r="D164">
            <v>176841.31</v>
          </cell>
          <cell r="E164">
            <v>106204.56</v>
          </cell>
          <cell r="F164">
            <v>106292.56</v>
          </cell>
          <cell r="G164">
            <v>16499</v>
          </cell>
          <cell r="H164">
            <v>14134</v>
          </cell>
          <cell r="I164">
            <v>155</v>
          </cell>
          <cell r="J164">
            <v>133</v>
          </cell>
          <cell r="M164">
            <v>340665.67072476936</v>
          </cell>
          <cell r="N164">
            <v>238958</v>
          </cell>
          <cell r="P164">
            <v>255261.94306000002</v>
          </cell>
          <cell r="Q164">
            <v>255433.44306000002</v>
          </cell>
          <cell r="Y164">
            <v>222151.19305999999</v>
          </cell>
          <cell r="Z164">
            <v>231661.66527</v>
          </cell>
          <cell r="AA164">
            <v>38887</v>
          </cell>
          <cell r="AB164">
            <v>40422</v>
          </cell>
          <cell r="AC164">
            <v>175</v>
          </cell>
          <cell r="AD164">
            <v>174</v>
          </cell>
          <cell r="AE164">
            <v>339703</v>
          </cell>
          <cell r="AF164">
            <v>340870</v>
          </cell>
          <cell r="AG164">
            <v>3025</v>
          </cell>
          <cell r="AH164">
            <v>1858</v>
          </cell>
          <cell r="AI164">
            <v>304617</v>
          </cell>
          <cell r="AJ164">
            <v>26186</v>
          </cell>
          <cell r="AK164">
            <v>328670</v>
          </cell>
          <cell r="AL164">
            <v>50874</v>
          </cell>
          <cell r="AM164">
            <v>53885</v>
          </cell>
          <cell r="AN164">
            <v>167</v>
          </cell>
          <cell r="AO164">
            <v>164</v>
          </cell>
        </row>
        <row r="165">
          <cell r="B165" t="str">
            <v>01 เมืองพิษณุโลก</v>
          </cell>
          <cell r="C165">
            <v>922</v>
          </cell>
          <cell r="D165">
            <v>914</v>
          </cell>
          <cell r="E165">
            <v>619</v>
          </cell>
          <cell r="F165">
            <v>619</v>
          </cell>
          <cell r="G165">
            <v>143</v>
          </cell>
          <cell r="H165">
            <v>384</v>
          </cell>
          <cell r="I165">
            <v>230.23000000000002</v>
          </cell>
          <cell r="J165">
            <v>619.82941841680122</v>
          </cell>
          <cell r="M165">
            <v>2231.4793943776804</v>
          </cell>
          <cell r="N165">
            <v>2409</v>
          </cell>
          <cell r="P165">
            <v>0</v>
          </cell>
          <cell r="Q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2409</v>
          </cell>
          <cell r="AF165">
            <v>2409</v>
          </cell>
          <cell r="AG165">
            <v>0</v>
          </cell>
          <cell r="AH165">
            <v>0</v>
          </cell>
          <cell r="AI165">
            <v>1603</v>
          </cell>
          <cell r="AJ165">
            <v>170</v>
          </cell>
          <cell r="AK165">
            <v>1773</v>
          </cell>
          <cell r="AL165">
            <v>246</v>
          </cell>
          <cell r="AM165">
            <v>315</v>
          </cell>
          <cell r="AN165">
            <v>118</v>
          </cell>
          <cell r="AO165">
            <v>178</v>
          </cell>
        </row>
        <row r="166">
          <cell r="B166" t="str">
            <v>02 ชาติตระการ</v>
          </cell>
          <cell r="C166">
            <v>27142.25</v>
          </cell>
          <cell r="D166">
            <v>30898</v>
          </cell>
          <cell r="E166">
            <v>16497</v>
          </cell>
          <cell r="F166">
            <v>16498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M166">
            <v>52287.374363756702</v>
          </cell>
          <cell r="N166">
            <v>38692</v>
          </cell>
          <cell r="P166">
            <v>28761.125</v>
          </cell>
          <cell r="Q166">
            <v>28506.125</v>
          </cell>
          <cell r="Y166">
            <v>19866.875</v>
          </cell>
          <cell r="Z166">
            <v>23648.958330000001</v>
          </cell>
          <cell r="AA166">
            <v>2876</v>
          </cell>
          <cell r="AB166">
            <v>3584</v>
          </cell>
          <cell r="AC166">
            <v>144.78273088595967</v>
          </cell>
          <cell r="AD166">
            <v>151.55314101608465</v>
          </cell>
          <cell r="AE166">
            <v>51892</v>
          </cell>
          <cell r="AF166">
            <v>52287</v>
          </cell>
          <cell r="AG166">
            <v>674</v>
          </cell>
          <cell r="AH166">
            <v>279</v>
          </cell>
          <cell r="AI166">
            <v>45165</v>
          </cell>
          <cell r="AJ166">
            <v>3970</v>
          </cell>
          <cell r="AK166">
            <v>48856</v>
          </cell>
          <cell r="AL166">
            <v>6474</v>
          </cell>
          <cell r="AM166">
            <v>7529</v>
          </cell>
          <cell r="AN166">
            <v>123</v>
          </cell>
          <cell r="AO166">
            <v>154</v>
          </cell>
        </row>
        <row r="167">
          <cell r="B167" t="str">
            <v>03 นครไทย</v>
          </cell>
          <cell r="C167">
            <v>82386</v>
          </cell>
          <cell r="D167">
            <v>82386</v>
          </cell>
          <cell r="E167">
            <v>52605</v>
          </cell>
          <cell r="F167">
            <v>52605</v>
          </cell>
          <cell r="G167">
            <v>16356</v>
          </cell>
          <cell r="H167">
            <v>13750</v>
          </cell>
          <cell r="I167">
            <v>310.92</v>
          </cell>
          <cell r="J167">
            <v>261.37408041060735</v>
          </cell>
          <cell r="M167">
            <v>154854.81268765056</v>
          </cell>
          <cell r="N167">
            <v>105701</v>
          </cell>
          <cell r="P167">
            <v>87025.755560000005</v>
          </cell>
          <cell r="Q167">
            <v>87630.755560000005</v>
          </cell>
          <cell r="Y167">
            <v>80057.422229999996</v>
          </cell>
          <cell r="Z167">
            <v>84483.811109999995</v>
          </cell>
          <cell r="AA167">
            <v>18418</v>
          </cell>
          <cell r="AB167">
            <v>18786</v>
          </cell>
          <cell r="AC167">
            <v>230.0632635961654</v>
          </cell>
          <cell r="AD167">
            <v>222.36664079133067</v>
          </cell>
          <cell r="AE167">
            <v>153258</v>
          </cell>
          <cell r="AF167">
            <v>154855</v>
          </cell>
          <cell r="AG167">
            <v>1686</v>
          </cell>
          <cell r="AH167">
            <v>89</v>
          </cell>
          <cell r="AI167">
            <v>137403</v>
          </cell>
          <cell r="AJ167">
            <v>11816</v>
          </cell>
          <cell r="AK167">
            <v>149130</v>
          </cell>
          <cell r="AL167">
            <v>27675</v>
          </cell>
          <cell r="AM167">
            <v>28824</v>
          </cell>
          <cell r="AN167">
            <v>143</v>
          </cell>
          <cell r="AO167">
            <v>193</v>
          </cell>
        </row>
        <row r="168">
          <cell r="B168" t="str">
            <v>04 บางกระทุ่ม</v>
          </cell>
          <cell r="C168">
            <v>90.75</v>
          </cell>
          <cell r="D168">
            <v>90.75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M168">
            <v>6.5663869126899996</v>
          </cell>
          <cell r="N168">
            <v>34</v>
          </cell>
          <cell r="P168">
            <v>0</v>
          </cell>
          <cell r="Q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48</v>
          </cell>
          <cell r="AF168">
            <v>34</v>
          </cell>
          <cell r="AG168">
            <v>0</v>
          </cell>
          <cell r="AH168">
            <v>14</v>
          </cell>
          <cell r="AI168">
            <v>48</v>
          </cell>
          <cell r="AJ168">
            <v>0</v>
          </cell>
          <cell r="AK168">
            <v>34</v>
          </cell>
          <cell r="AL168">
            <v>5</v>
          </cell>
          <cell r="AM168">
            <v>3</v>
          </cell>
          <cell r="AN168">
            <v>83</v>
          </cell>
          <cell r="AO168">
            <v>88</v>
          </cell>
        </row>
        <row r="169">
          <cell r="B169" t="str">
            <v>05 บางระกำ</v>
          </cell>
          <cell r="C169">
            <v>97</v>
          </cell>
          <cell r="D169">
            <v>204</v>
          </cell>
          <cell r="E169">
            <v>10</v>
          </cell>
          <cell r="F169">
            <v>97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M169">
            <v>200.14049677854001</v>
          </cell>
          <cell r="N169">
            <v>160</v>
          </cell>
          <cell r="P169">
            <v>0</v>
          </cell>
          <cell r="Q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200</v>
          </cell>
          <cell r="AF169">
            <v>200</v>
          </cell>
          <cell r="AG169">
            <v>0</v>
          </cell>
          <cell r="AH169">
            <v>0</v>
          </cell>
          <cell r="AI169">
            <v>200</v>
          </cell>
          <cell r="AJ169">
            <v>15</v>
          </cell>
          <cell r="AK169">
            <v>200</v>
          </cell>
          <cell r="AL169">
            <v>17</v>
          </cell>
          <cell r="AM169">
            <v>18</v>
          </cell>
          <cell r="AN169">
            <v>75</v>
          </cell>
          <cell r="AO169">
            <v>90</v>
          </cell>
        </row>
        <row r="170">
          <cell r="B170" t="str">
            <v>06 พรหมพิราม</v>
          </cell>
          <cell r="C170">
            <v>50</v>
          </cell>
          <cell r="D170">
            <v>50</v>
          </cell>
          <cell r="E170">
            <v>19</v>
          </cell>
          <cell r="F170">
            <v>19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M170">
            <v>576.42451166960007</v>
          </cell>
          <cell r="N170">
            <v>147</v>
          </cell>
          <cell r="P170">
            <v>0</v>
          </cell>
          <cell r="Q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576</v>
          </cell>
          <cell r="AF170">
            <v>576</v>
          </cell>
          <cell r="AG170">
            <v>0</v>
          </cell>
          <cell r="AH170">
            <v>0</v>
          </cell>
          <cell r="AI170">
            <v>139</v>
          </cell>
          <cell r="AJ170">
            <v>44</v>
          </cell>
          <cell r="AK170">
            <v>183</v>
          </cell>
          <cell r="AL170">
            <v>11</v>
          </cell>
          <cell r="AM170">
            <v>14</v>
          </cell>
          <cell r="AN170">
            <v>22</v>
          </cell>
          <cell r="AO170">
            <v>77</v>
          </cell>
        </row>
        <row r="171">
          <cell r="B171" t="str">
            <v>07 วังทอง</v>
          </cell>
          <cell r="C171">
            <v>43893</v>
          </cell>
          <cell r="D171">
            <v>43893</v>
          </cell>
          <cell r="E171">
            <v>19661</v>
          </cell>
          <cell r="F171">
            <v>19661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M171">
            <v>102483.81549716031</v>
          </cell>
          <cell r="N171">
            <v>77440</v>
          </cell>
          <cell r="P171">
            <v>81985.0625</v>
          </cell>
          <cell r="Q171">
            <v>81806.5625</v>
          </cell>
          <cell r="Y171">
            <v>68644.895829999994</v>
          </cell>
          <cell r="Z171">
            <v>69946.895829999994</v>
          </cell>
          <cell r="AA171">
            <v>13696</v>
          </cell>
          <cell r="AB171">
            <v>11849</v>
          </cell>
          <cell r="AC171">
            <v>199.52565544347772</v>
          </cell>
          <cell r="AD171">
            <v>169.40210297263741</v>
          </cell>
          <cell r="AE171">
            <v>102383</v>
          </cell>
          <cell r="AF171">
            <v>102484</v>
          </cell>
          <cell r="AG171">
            <v>520</v>
          </cell>
          <cell r="AH171">
            <v>419</v>
          </cell>
          <cell r="AI171">
            <v>94937</v>
          </cell>
          <cell r="AJ171">
            <v>7809</v>
          </cell>
          <cell r="AK171">
            <v>102327</v>
          </cell>
          <cell r="AL171">
            <v>13060</v>
          </cell>
          <cell r="AM171">
            <v>13109</v>
          </cell>
          <cell r="AN171">
            <v>127</v>
          </cell>
          <cell r="AO171">
            <v>128</v>
          </cell>
        </row>
        <row r="172">
          <cell r="B172" t="str">
            <v>08 วัดโบสถ์</v>
          </cell>
          <cell r="C172">
            <v>10892.56</v>
          </cell>
          <cell r="D172">
            <v>10892.56</v>
          </cell>
          <cell r="E172">
            <v>10892.56</v>
          </cell>
          <cell r="F172">
            <v>10892.56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M172">
            <v>19174.123433952136</v>
          </cell>
          <cell r="N172">
            <v>8595</v>
          </cell>
          <cell r="P172">
            <v>38064</v>
          </cell>
          <cell r="Q172">
            <v>38064</v>
          </cell>
          <cell r="Y172">
            <v>35744</v>
          </cell>
          <cell r="Z172">
            <v>35744</v>
          </cell>
          <cell r="AA172">
            <v>2019</v>
          </cell>
          <cell r="AB172">
            <v>3805</v>
          </cell>
          <cell r="AC172">
            <v>56.479409131602509</v>
          </cell>
          <cell r="AD172">
            <v>106.44024171888988</v>
          </cell>
          <cell r="AE172">
            <v>19829</v>
          </cell>
          <cell r="AF172">
            <v>19174</v>
          </cell>
          <cell r="AG172">
            <v>145</v>
          </cell>
          <cell r="AH172">
            <v>800</v>
          </cell>
          <cell r="AI172">
            <v>16484</v>
          </cell>
          <cell r="AJ172">
            <v>1632</v>
          </cell>
          <cell r="AK172">
            <v>17316</v>
          </cell>
          <cell r="AL172">
            <v>2173</v>
          </cell>
          <cell r="AM172">
            <v>2639</v>
          </cell>
          <cell r="AN172">
            <v>130</v>
          </cell>
          <cell r="AO172">
            <v>152</v>
          </cell>
        </row>
        <row r="173">
          <cell r="B173" t="str">
            <v>09 เนินมะปราง</v>
          </cell>
          <cell r="C173">
            <v>11122</v>
          </cell>
          <cell r="D173">
            <v>7513</v>
          </cell>
          <cell r="E173">
            <v>5901</v>
          </cell>
          <cell r="F173">
            <v>5901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M173">
            <v>8850.9339525111009</v>
          </cell>
          <cell r="N173">
            <v>5780</v>
          </cell>
          <cell r="P173">
            <v>19426</v>
          </cell>
          <cell r="Q173">
            <v>19426</v>
          </cell>
          <cell r="Y173">
            <v>17838</v>
          </cell>
          <cell r="Z173">
            <v>17838</v>
          </cell>
          <cell r="AA173">
            <v>1878</v>
          </cell>
          <cell r="AB173">
            <v>2398</v>
          </cell>
          <cell r="AC173">
            <v>105.26964906379639</v>
          </cell>
          <cell r="AD173">
            <v>134.45453526180066</v>
          </cell>
          <cell r="AE173">
            <v>9108</v>
          </cell>
          <cell r="AF173">
            <v>8851</v>
          </cell>
          <cell r="AG173">
            <v>0</v>
          </cell>
          <cell r="AH173">
            <v>257</v>
          </cell>
          <cell r="AI173">
            <v>8638</v>
          </cell>
          <cell r="AJ173">
            <v>726</v>
          </cell>
          <cell r="AK173">
            <v>8851</v>
          </cell>
          <cell r="AL173">
            <v>1213</v>
          </cell>
          <cell r="AM173">
            <v>1434</v>
          </cell>
          <cell r="AN173">
            <v>137</v>
          </cell>
          <cell r="AO173">
            <v>162</v>
          </cell>
        </row>
        <row r="174">
          <cell r="B174" t="str">
            <v>พิจิตร</v>
          </cell>
          <cell r="C174">
            <v>4072.75</v>
          </cell>
          <cell r="D174">
            <v>2445.5</v>
          </cell>
          <cell r="E174">
            <v>782</v>
          </cell>
          <cell r="F174">
            <v>710</v>
          </cell>
          <cell r="G174">
            <v>6</v>
          </cell>
          <cell r="H174">
            <v>6</v>
          </cell>
          <cell r="I174">
            <v>8</v>
          </cell>
          <cell r="J174">
            <v>8</v>
          </cell>
          <cell r="M174">
            <v>3074.5852999452404</v>
          </cell>
          <cell r="N174">
            <v>1396</v>
          </cell>
          <cell r="P174">
            <v>1295.1233299999999</v>
          </cell>
          <cell r="Q174">
            <v>1282.25783</v>
          </cell>
          <cell r="Y174">
            <v>987.54</v>
          </cell>
          <cell r="Z174">
            <v>1064.6745000000001</v>
          </cell>
          <cell r="AA174">
            <v>132</v>
          </cell>
          <cell r="AB174">
            <v>145</v>
          </cell>
          <cell r="AC174">
            <v>134</v>
          </cell>
          <cell r="AD174">
            <v>136</v>
          </cell>
          <cell r="AE174">
            <v>3374</v>
          </cell>
          <cell r="AF174">
            <v>3023</v>
          </cell>
          <cell r="AG174">
            <v>0</v>
          </cell>
          <cell r="AH174">
            <v>351</v>
          </cell>
          <cell r="AI174">
            <v>1690</v>
          </cell>
          <cell r="AJ174">
            <v>120</v>
          </cell>
          <cell r="AK174">
            <v>1444</v>
          </cell>
          <cell r="AL174">
            <v>203</v>
          </cell>
          <cell r="AM174">
            <v>170</v>
          </cell>
          <cell r="AN174">
            <v>120</v>
          </cell>
          <cell r="AO174">
            <v>118</v>
          </cell>
        </row>
        <row r="175">
          <cell r="B175" t="str">
            <v>01 เมืองพิจิตร</v>
          </cell>
          <cell r="C175">
            <v>20</v>
          </cell>
          <cell r="D175">
            <v>20</v>
          </cell>
          <cell r="E175">
            <v>10</v>
          </cell>
          <cell r="F175">
            <v>10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M175">
            <v>121.37009733959999</v>
          </cell>
          <cell r="N175">
            <v>28</v>
          </cell>
          <cell r="P175">
            <v>0</v>
          </cell>
          <cell r="Q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28</v>
          </cell>
          <cell r="AF175">
            <v>28</v>
          </cell>
          <cell r="AG175">
            <v>0</v>
          </cell>
          <cell r="AH175">
            <v>0</v>
          </cell>
          <cell r="AI175">
            <v>24</v>
          </cell>
          <cell r="AJ175">
            <v>0</v>
          </cell>
          <cell r="AK175">
            <v>24</v>
          </cell>
          <cell r="AL175">
            <v>2</v>
          </cell>
          <cell r="AM175">
            <v>2</v>
          </cell>
          <cell r="AN175">
            <v>125</v>
          </cell>
          <cell r="AO175">
            <v>83</v>
          </cell>
        </row>
        <row r="176">
          <cell r="B176" t="str">
            <v>02 ตะพานหิน</v>
          </cell>
          <cell r="C176">
            <v>34</v>
          </cell>
          <cell r="D176">
            <v>29.25</v>
          </cell>
          <cell r="E176">
            <v>17</v>
          </cell>
          <cell r="F176">
            <v>9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M176">
            <v>0</v>
          </cell>
          <cell r="N176">
            <v>8</v>
          </cell>
          <cell r="P176">
            <v>0</v>
          </cell>
          <cell r="Q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18</v>
          </cell>
          <cell r="AF176">
            <v>8</v>
          </cell>
          <cell r="AG176">
            <v>0</v>
          </cell>
          <cell r="AH176">
            <v>10</v>
          </cell>
          <cell r="AI176">
            <v>18</v>
          </cell>
          <cell r="AJ176">
            <v>0</v>
          </cell>
          <cell r="AK176">
            <v>8</v>
          </cell>
          <cell r="AL176">
            <v>2</v>
          </cell>
          <cell r="AM176">
            <v>1</v>
          </cell>
          <cell r="AN176">
            <v>111</v>
          </cell>
          <cell r="AO176">
            <v>125</v>
          </cell>
        </row>
        <row r="177">
          <cell r="B177" t="str">
            <v>03 บางมูลนาก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M177">
            <v>0</v>
          </cell>
          <cell r="N177">
            <v>0</v>
          </cell>
          <cell r="P177">
            <v>0</v>
          </cell>
          <cell r="Q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B178" t="str">
            <v>04 โพทะเล</v>
          </cell>
          <cell r="C178">
            <v>367</v>
          </cell>
          <cell r="D178">
            <v>317</v>
          </cell>
          <cell r="E178">
            <v>333</v>
          </cell>
          <cell r="F178">
            <v>286</v>
          </cell>
          <cell r="G178">
            <v>6</v>
          </cell>
          <cell r="H178">
            <v>4</v>
          </cell>
          <cell r="I178">
            <v>17.12</v>
          </cell>
          <cell r="J178">
            <v>12.587272727272728</v>
          </cell>
          <cell r="M178">
            <v>174.06432010952</v>
          </cell>
          <cell r="N178">
            <v>150</v>
          </cell>
          <cell r="P178">
            <v>96.95</v>
          </cell>
          <cell r="Q178">
            <v>95.084500000000006</v>
          </cell>
          <cell r="Y178">
            <v>96.95</v>
          </cell>
          <cell r="Z178">
            <v>95.084500000000006</v>
          </cell>
          <cell r="AA178">
            <v>7</v>
          </cell>
          <cell r="AB178">
            <v>8</v>
          </cell>
          <cell r="AC178">
            <v>75.691937390407432</v>
          </cell>
          <cell r="AD178">
            <v>88.121618139654728</v>
          </cell>
          <cell r="AE178">
            <v>212</v>
          </cell>
          <cell r="AF178">
            <v>174</v>
          </cell>
          <cell r="AG178">
            <v>0</v>
          </cell>
          <cell r="AH178">
            <v>38</v>
          </cell>
          <cell r="AI178">
            <v>212</v>
          </cell>
          <cell r="AJ178">
            <v>11</v>
          </cell>
          <cell r="AK178">
            <v>174</v>
          </cell>
          <cell r="AL178">
            <v>27</v>
          </cell>
          <cell r="AM178">
            <v>23</v>
          </cell>
          <cell r="AN178">
            <v>113</v>
          </cell>
          <cell r="AO178">
            <v>132</v>
          </cell>
        </row>
        <row r="179">
          <cell r="B179" t="str">
            <v>05 โพธิ์ประทับช้าง</v>
          </cell>
          <cell r="C179">
            <v>283.25</v>
          </cell>
          <cell r="D179">
            <v>235.25</v>
          </cell>
          <cell r="E179">
            <v>153</v>
          </cell>
          <cell r="F179">
            <v>125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M179">
            <v>177.91490035607001</v>
          </cell>
          <cell r="N179">
            <v>137</v>
          </cell>
          <cell r="P179">
            <v>0</v>
          </cell>
          <cell r="Q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223</v>
          </cell>
          <cell r="AF179">
            <v>178</v>
          </cell>
          <cell r="AG179">
            <v>0</v>
          </cell>
          <cell r="AH179">
            <v>45</v>
          </cell>
          <cell r="AI179">
            <v>156</v>
          </cell>
          <cell r="AJ179">
            <v>10</v>
          </cell>
          <cell r="AK179">
            <v>121</v>
          </cell>
          <cell r="AL179">
            <v>19</v>
          </cell>
          <cell r="AM179">
            <v>13</v>
          </cell>
          <cell r="AN179">
            <v>128</v>
          </cell>
          <cell r="AO179">
            <v>107</v>
          </cell>
        </row>
        <row r="180">
          <cell r="B180" t="str">
            <v>06 สามง่าม</v>
          </cell>
          <cell r="C180">
            <v>210</v>
          </cell>
          <cell r="D180">
            <v>210</v>
          </cell>
          <cell r="E180">
            <v>160</v>
          </cell>
          <cell r="F180">
            <v>160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M180">
            <v>189.24472593252005</v>
          </cell>
          <cell r="N180">
            <v>201</v>
          </cell>
          <cell r="P180">
            <v>276</v>
          </cell>
          <cell r="Q180">
            <v>275</v>
          </cell>
          <cell r="Y180">
            <v>196</v>
          </cell>
          <cell r="Z180">
            <v>275</v>
          </cell>
          <cell r="AA180">
            <v>30</v>
          </cell>
          <cell r="AB180">
            <v>33</v>
          </cell>
          <cell r="AC180">
            <v>154.08163265306123</v>
          </cell>
          <cell r="AD180">
            <v>121.2121212</v>
          </cell>
          <cell r="AE180">
            <v>229</v>
          </cell>
          <cell r="AF180">
            <v>201</v>
          </cell>
          <cell r="AG180">
            <v>0</v>
          </cell>
          <cell r="AH180">
            <v>28</v>
          </cell>
          <cell r="AI180">
            <v>217</v>
          </cell>
          <cell r="AJ180">
            <v>10</v>
          </cell>
          <cell r="AK180">
            <v>199</v>
          </cell>
          <cell r="AL180">
            <v>25</v>
          </cell>
          <cell r="AM180">
            <v>22</v>
          </cell>
          <cell r="AN180">
            <v>134</v>
          </cell>
          <cell r="AO180">
            <v>111</v>
          </cell>
        </row>
        <row r="181">
          <cell r="B181" t="str">
            <v>07 วังทรายพูน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M181">
            <v>0</v>
          </cell>
          <cell r="N181">
            <v>0</v>
          </cell>
          <cell r="P181">
            <v>0</v>
          </cell>
          <cell r="Q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B182" t="str">
            <v>08 ทับคล้อ</v>
          </cell>
          <cell r="C182">
            <v>337</v>
          </cell>
          <cell r="D182">
            <v>362</v>
          </cell>
          <cell r="E182">
            <v>0</v>
          </cell>
          <cell r="F182">
            <v>30</v>
          </cell>
          <cell r="G182">
            <v>0</v>
          </cell>
          <cell r="H182">
            <v>2</v>
          </cell>
          <cell r="I182">
            <v>0</v>
          </cell>
          <cell r="J182">
            <v>50</v>
          </cell>
          <cell r="M182">
            <v>172.80961320397</v>
          </cell>
          <cell r="N182">
            <v>194</v>
          </cell>
          <cell r="P182">
            <v>154.25</v>
          </cell>
          <cell r="Q182">
            <v>144.25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213</v>
          </cell>
          <cell r="AF182">
            <v>194</v>
          </cell>
          <cell r="AG182">
            <v>0</v>
          </cell>
          <cell r="AH182">
            <v>19</v>
          </cell>
          <cell r="AI182">
            <v>84</v>
          </cell>
          <cell r="AJ182">
            <v>12</v>
          </cell>
          <cell r="AK182">
            <v>77</v>
          </cell>
          <cell r="AL182">
            <v>7</v>
          </cell>
          <cell r="AM182">
            <v>7</v>
          </cell>
          <cell r="AN182">
            <v>36</v>
          </cell>
          <cell r="AO182">
            <v>91</v>
          </cell>
        </row>
        <row r="183">
          <cell r="B183" t="str">
            <v>09 สากเหล็ก</v>
          </cell>
          <cell r="C183">
            <v>475.5</v>
          </cell>
          <cell r="D183">
            <v>94</v>
          </cell>
          <cell r="E183">
            <v>91</v>
          </cell>
          <cell r="F183">
            <v>78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M183">
            <v>430.02177650858005</v>
          </cell>
          <cell r="N183">
            <v>209</v>
          </cell>
          <cell r="P183">
            <v>148</v>
          </cell>
          <cell r="Q183">
            <v>148</v>
          </cell>
          <cell r="Y183">
            <v>148</v>
          </cell>
          <cell r="Z183">
            <v>148</v>
          </cell>
          <cell r="AA183">
            <v>12</v>
          </cell>
          <cell r="AB183">
            <v>11</v>
          </cell>
          <cell r="AC183">
            <v>79.172297297297291</v>
          </cell>
          <cell r="AD183">
            <v>72.628378378378372</v>
          </cell>
          <cell r="AE183">
            <v>486</v>
          </cell>
          <cell r="AF183">
            <v>430</v>
          </cell>
          <cell r="AG183">
            <v>0</v>
          </cell>
          <cell r="AH183">
            <v>56</v>
          </cell>
          <cell r="AI183">
            <v>258</v>
          </cell>
          <cell r="AJ183">
            <v>12</v>
          </cell>
          <cell r="AK183">
            <v>214</v>
          </cell>
          <cell r="AL183">
            <v>35</v>
          </cell>
          <cell r="AM183">
            <v>26</v>
          </cell>
          <cell r="AN183">
            <v>89</v>
          </cell>
          <cell r="AO183">
            <v>121</v>
          </cell>
        </row>
        <row r="184">
          <cell r="B184" t="str">
            <v>10บึงนาราง</v>
          </cell>
          <cell r="C184">
            <v>1226</v>
          </cell>
          <cell r="D184">
            <v>64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94.64</v>
          </cell>
          <cell r="J184">
            <v>0</v>
          </cell>
          <cell r="M184">
            <v>746.63242960422008</v>
          </cell>
          <cell r="N184">
            <v>416</v>
          </cell>
          <cell r="P184">
            <v>619.92332999999996</v>
          </cell>
          <cell r="Q184">
            <v>619.92332999999996</v>
          </cell>
          <cell r="Y184">
            <v>546.59</v>
          </cell>
          <cell r="Z184">
            <v>546.59</v>
          </cell>
          <cell r="AA184">
            <v>83</v>
          </cell>
          <cell r="AB184">
            <v>93</v>
          </cell>
          <cell r="AC184">
            <v>152.69671966190378</v>
          </cell>
          <cell r="AD184">
            <v>170.14378032894857</v>
          </cell>
          <cell r="AE184">
            <v>876</v>
          </cell>
          <cell r="AF184">
            <v>747</v>
          </cell>
          <cell r="AG184">
            <v>0</v>
          </cell>
          <cell r="AH184">
            <v>129</v>
          </cell>
          <cell r="AI184">
            <v>451</v>
          </cell>
          <cell r="AJ184">
            <v>22</v>
          </cell>
          <cell r="AK184">
            <v>344</v>
          </cell>
          <cell r="AL184">
            <v>62</v>
          </cell>
          <cell r="AM184">
            <v>52</v>
          </cell>
          <cell r="AN184">
            <v>118</v>
          </cell>
          <cell r="AO184">
            <v>151</v>
          </cell>
        </row>
        <row r="185">
          <cell r="B185" t="str">
            <v>11 ดงเจริญ</v>
          </cell>
          <cell r="C185">
            <v>1096</v>
          </cell>
          <cell r="D185">
            <v>1096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M185">
            <v>1042.5041589903501</v>
          </cell>
          <cell r="N185">
            <v>41</v>
          </cell>
          <cell r="P185">
            <v>0</v>
          </cell>
          <cell r="Q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1069</v>
          </cell>
          <cell r="AF185">
            <v>1043</v>
          </cell>
          <cell r="AG185">
            <v>0</v>
          </cell>
          <cell r="AH185">
            <v>26</v>
          </cell>
          <cell r="AI185">
            <v>254</v>
          </cell>
          <cell r="AJ185">
            <v>39</v>
          </cell>
          <cell r="AK185">
            <v>267</v>
          </cell>
          <cell r="AL185">
            <v>23</v>
          </cell>
          <cell r="AM185">
            <v>23</v>
          </cell>
          <cell r="AN185">
            <v>51</v>
          </cell>
          <cell r="AO185">
            <v>86</v>
          </cell>
        </row>
        <row r="186">
          <cell r="B186" t="str">
            <v>12 วชิรบารมี</v>
          </cell>
          <cell r="C186">
            <v>24</v>
          </cell>
          <cell r="D186">
            <v>18</v>
          </cell>
          <cell r="E186">
            <v>18</v>
          </cell>
          <cell r="F186">
            <v>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M186">
            <v>20.023277900410001</v>
          </cell>
          <cell r="N186">
            <v>12</v>
          </cell>
          <cell r="P186">
            <v>0</v>
          </cell>
          <cell r="Q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20</v>
          </cell>
          <cell r="AF186">
            <v>20</v>
          </cell>
          <cell r="AG186">
            <v>0</v>
          </cell>
          <cell r="AH186">
            <v>0</v>
          </cell>
          <cell r="AI186">
            <v>16</v>
          </cell>
          <cell r="AJ186">
            <v>0</v>
          </cell>
          <cell r="AK186">
            <v>16</v>
          </cell>
          <cell r="AL186">
            <v>1</v>
          </cell>
          <cell r="AM186">
            <v>1</v>
          </cell>
          <cell r="AN186">
            <v>125</v>
          </cell>
          <cell r="AO186">
            <v>63</v>
          </cell>
        </row>
        <row r="187">
          <cell r="B187" t="str">
            <v>นครสวรรค์</v>
          </cell>
          <cell r="C187">
            <v>12632.5</v>
          </cell>
          <cell r="D187">
            <v>11815.34</v>
          </cell>
          <cell r="E187">
            <v>6445.75</v>
          </cell>
          <cell r="F187">
            <v>5311.75</v>
          </cell>
          <cell r="G187">
            <v>1749</v>
          </cell>
          <cell r="H187">
            <v>347</v>
          </cell>
          <cell r="I187">
            <v>271</v>
          </cell>
          <cell r="J187">
            <v>65</v>
          </cell>
          <cell r="M187">
            <v>8526.460765697062</v>
          </cell>
          <cell r="N187">
            <v>5783</v>
          </cell>
          <cell r="P187">
            <v>4013.4227799999999</v>
          </cell>
          <cell r="Q187">
            <v>3965.6727699999997</v>
          </cell>
          <cell r="Y187">
            <v>2924.7569399999998</v>
          </cell>
          <cell r="Z187">
            <v>3016.7773499999998</v>
          </cell>
          <cell r="AA187">
            <v>293</v>
          </cell>
          <cell r="AB187">
            <v>243</v>
          </cell>
          <cell r="AC187">
            <v>100</v>
          </cell>
          <cell r="AD187">
            <v>81</v>
          </cell>
          <cell r="AE187">
            <v>9566</v>
          </cell>
          <cell r="AF187">
            <v>9082</v>
          </cell>
          <cell r="AG187">
            <v>0</v>
          </cell>
          <cell r="AH187">
            <v>484</v>
          </cell>
          <cell r="AI187">
            <v>7181</v>
          </cell>
          <cell r="AJ187">
            <v>1791</v>
          </cell>
          <cell r="AK187">
            <v>7826</v>
          </cell>
          <cell r="AL187">
            <v>1261</v>
          </cell>
          <cell r="AM187">
            <v>1177</v>
          </cell>
          <cell r="AN187">
            <v>176</v>
          </cell>
          <cell r="AO187">
            <v>150</v>
          </cell>
        </row>
        <row r="188">
          <cell r="B188" t="str">
            <v>01 เมืองนครสวรรค์</v>
          </cell>
          <cell r="C188">
            <v>19.5</v>
          </cell>
          <cell r="D188">
            <v>109.5</v>
          </cell>
          <cell r="E188">
            <v>14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M188">
            <v>24.616895804999999</v>
          </cell>
          <cell r="N188">
            <v>75</v>
          </cell>
          <cell r="P188">
            <v>0</v>
          </cell>
          <cell r="Q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86</v>
          </cell>
          <cell r="AF188">
            <v>75</v>
          </cell>
          <cell r="AG188">
            <v>0</v>
          </cell>
          <cell r="AH188">
            <v>11</v>
          </cell>
          <cell r="AI188">
            <v>37</v>
          </cell>
          <cell r="AJ188">
            <v>9</v>
          </cell>
          <cell r="AK188">
            <v>35</v>
          </cell>
          <cell r="AL188">
            <v>5</v>
          </cell>
          <cell r="AM188">
            <v>5</v>
          </cell>
          <cell r="AN188">
            <v>135</v>
          </cell>
          <cell r="AO188">
            <v>143</v>
          </cell>
        </row>
        <row r="189">
          <cell r="B189" t="str">
            <v>02 โกรกพระ</v>
          </cell>
          <cell r="C189">
            <v>66</v>
          </cell>
          <cell r="D189">
            <v>40</v>
          </cell>
          <cell r="E189">
            <v>36</v>
          </cell>
          <cell r="F189">
            <v>30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M189">
            <v>46.674040824530003</v>
          </cell>
          <cell r="N189">
            <v>32</v>
          </cell>
          <cell r="P189">
            <v>0</v>
          </cell>
          <cell r="Q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47</v>
          </cell>
          <cell r="AF189">
            <v>47</v>
          </cell>
          <cell r="AG189">
            <v>0</v>
          </cell>
          <cell r="AH189">
            <v>0</v>
          </cell>
          <cell r="AI189">
            <v>35</v>
          </cell>
          <cell r="AJ189">
            <v>12</v>
          </cell>
          <cell r="AK189">
            <v>47</v>
          </cell>
          <cell r="AL189">
            <v>3</v>
          </cell>
          <cell r="AM189">
            <v>5</v>
          </cell>
          <cell r="AN189">
            <v>143</v>
          </cell>
          <cell r="AO189">
            <v>106</v>
          </cell>
        </row>
        <row r="190">
          <cell r="B190" t="str">
            <v>03 ชุมแสง</v>
          </cell>
          <cell r="C190">
            <v>3</v>
          </cell>
          <cell r="D190">
            <v>3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M190">
            <v>0</v>
          </cell>
          <cell r="N190">
            <v>0</v>
          </cell>
          <cell r="P190">
            <v>0</v>
          </cell>
          <cell r="Q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3</v>
          </cell>
          <cell r="AF190">
            <v>3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B191" t="str">
            <v>04 ตาคลี</v>
          </cell>
          <cell r="C191">
            <v>75</v>
          </cell>
          <cell r="D191">
            <v>75</v>
          </cell>
          <cell r="E191">
            <v>50</v>
          </cell>
          <cell r="F191">
            <v>50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M191">
            <v>102.60731173810001</v>
          </cell>
          <cell r="N191">
            <v>60</v>
          </cell>
          <cell r="P191">
            <v>0</v>
          </cell>
          <cell r="Q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137</v>
          </cell>
          <cell r="AF191">
            <v>103</v>
          </cell>
          <cell r="AG191">
            <v>0</v>
          </cell>
          <cell r="AH191">
            <v>34</v>
          </cell>
          <cell r="AI191">
            <v>60</v>
          </cell>
          <cell r="AJ191">
            <v>12</v>
          </cell>
          <cell r="AK191">
            <v>38</v>
          </cell>
          <cell r="AL191">
            <v>6</v>
          </cell>
          <cell r="AM191">
            <v>4</v>
          </cell>
          <cell r="AN191">
            <v>100</v>
          </cell>
          <cell r="AO191">
            <v>105</v>
          </cell>
        </row>
        <row r="192">
          <cell r="B192" t="str">
            <v>05 ท่าตะโก</v>
          </cell>
          <cell r="C192">
            <v>160</v>
          </cell>
          <cell r="D192">
            <v>160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M192">
            <v>128.93874400644998</v>
          </cell>
          <cell r="N192">
            <v>30</v>
          </cell>
          <cell r="P192">
            <v>0</v>
          </cell>
          <cell r="Q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154</v>
          </cell>
          <cell r="AF192">
            <v>129</v>
          </cell>
          <cell r="AG192">
            <v>0</v>
          </cell>
          <cell r="AH192">
            <v>25</v>
          </cell>
          <cell r="AI192">
            <v>16</v>
          </cell>
          <cell r="AJ192">
            <v>29</v>
          </cell>
          <cell r="AK192">
            <v>29</v>
          </cell>
          <cell r="AL192">
            <v>2</v>
          </cell>
          <cell r="AM192">
            <v>2</v>
          </cell>
          <cell r="AN192">
            <v>0</v>
          </cell>
          <cell r="AO192">
            <v>69</v>
          </cell>
        </row>
        <row r="193">
          <cell r="B193" t="str">
            <v>06 บรรพตพิสัย</v>
          </cell>
          <cell r="C193">
            <v>215.5</v>
          </cell>
          <cell r="D193">
            <v>165.5</v>
          </cell>
          <cell r="E193">
            <v>107.75</v>
          </cell>
          <cell r="F193">
            <v>57.75</v>
          </cell>
          <cell r="G193">
            <v>5</v>
          </cell>
          <cell r="H193">
            <v>3</v>
          </cell>
          <cell r="I193">
            <v>42.36</v>
          </cell>
          <cell r="J193">
            <v>56.112554112554115</v>
          </cell>
          <cell r="M193">
            <v>113.76179995669999</v>
          </cell>
          <cell r="N193">
            <v>204</v>
          </cell>
          <cell r="P193">
            <v>99.375</v>
          </cell>
          <cell r="Q193">
            <v>96.875</v>
          </cell>
          <cell r="Y193">
            <v>70</v>
          </cell>
          <cell r="Z193">
            <v>96.875</v>
          </cell>
          <cell r="AA193">
            <v>7</v>
          </cell>
          <cell r="AB193">
            <v>8</v>
          </cell>
          <cell r="AC193">
            <v>92.857142857142861</v>
          </cell>
          <cell r="AD193">
            <v>77.41935483870968</v>
          </cell>
          <cell r="AE193">
            <v>212</v>
          </cell>
          <cell r="AF193">
            <v>204</v>
          </cell>
          <cell r="AG193">
            <v>0</v>
          </cell>
          <cell r="AH193">
            <v>8</v>
          </cell>
          <cell r="AI193">
            <v>119</v>
          </cell>
          <cell r="AJ193">
            <v>20</v>
          </cell>
          <cell r="AK193">
            <v>131</v>
          </cell>
          <cell r="AL193">
            <v>18</v>
          </cell>
          <cell r="AM193">
            <v>20</v>
          </cell>
          <cell r="AN193">
            <v>143</v>
          </cell>
          <cell r="AO193">
            <v>153</v>
          </cell>
        </row>
        <row r="194">
          <cell r="B194" t="str">
            <v>07 พยุหะคีรี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M194">
            <v>39.157031750290002</v>
          </cell>
          <cell r="N194">
            <v>0</v>
          </cell>
          <cell r="P194">
            <v>0</v>
          </cell>
          <cell r="Q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39</v>
          </cell>
          <cell r="AF194">
            <v>39</v>
          </cell>
          <cell r="AG194">
            <v>0</v>
          </cell>
          <cell r="AH194">
            <v>0</v>
          </cell>
          <cell r="AI194">
            <v>11</v>
          </cell>
          <cell r="AJ194">
            <v>0</v>
          </cell>
          <cell r="AK194">
            <v>11</v>
          </cell>
          <cell r="AL194">
            <v>1</v>
          </cell>
          <cell r="AM194">
            <v>1</v>
          </cell>
          <cell r="AN194">
            <v>91</v>
          </cell>
          <cell r="AO194">
            <v>91</v>
          </cell>
        </row>
        <row r="195">
          <cell r="B195" t="str">
            <v>08 ไพศาลี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M195">
            <v>260.43010497862997</v>
          </cell>
          <cell r="N195">
            <v>188</v>
          </cell>
          <cell r="P195">
            <v>0</v>
          </cell>
          <cell r="Q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260</v>
          </cell>
          <cell r="AF195">
            <v>260</v>
          </cell>
          <cell r="AG195">
            <v>0</v>
          </cell>
          <cell r="AH195">
            <v>0</v>
          </cell>
          <cell r="AI195">
            <v>213</v>
          </cell>
          <cell r="AJ195">
            <v>35</v>
          </cell>
          <cell r="AK195">
            <v>248</v>
          </cell>
          <cell r="AL195">
            <v>24</v>
          </cell>
          <cell r="AM195">
            <v>30</v>
          </cell>
          <cell r="AN195">
            <v>127</v>
          </cell>
          <cell r="AO195">
            <v>121</v>
          </cell>
        </row>
        <row r="196">
          <cell r="B196" t="str">
            <v>09 ลาดยาว</v>
          </cell>
          <cell r="C196">
            <v>3314</v>
          </cell>
          <cell r="D196">
            <v>1936</v>
          </cell>
          <cell r="E196">
            <v>1426</v>
          </cell>
          <cell r="F196">
            <v>692</v>
          </cell>
          <cell r="G196">
            <v>956</v>
          </cell>
          <cell r="H196">
            <v>0</v>
          </cell>
          <cell r="I196">
            <v>670.29</v>
          </cell>
          <cell r="J196">
            <v>0</v>
          </cell>
          <cell r="M196">
            <v>456.65475789682006</v>
          </cell>
          <cell r="N196">
            <v>1036</v>
          </cell>
          <cell r="P196">
            <v>1157.9949999999999</v>
          </cell>
          <cell r="Q196">
            <v>1135.9949999999999</v>
          </cell>
          <cell r="Y196">
            <v>687.8125</v>
          </cell>
          <cell r="Z196">
            <v>726.79124999999999</v>
          </cell>
          <cell r="AA196">
            <v>70</v>
          </cell>
          <cell r="AB196">
            <v>60</v>
          </cell>
          <cell r="AC196">
            <v>102.40799636528851</v>
          </cell>
          <cell r="AD196">
            <v>82.000849624978287</v>
          </cell>
          <cell r="AE196">
            <v>1137</v>
          </cell>
          <cell r="AF196">
            <v>1036</v>
          </cell>
          <cell r="AG196">
            <v>0</v>
          </cell>
          <cell r="AH196">
            <v>101</v>
          </cell>
          <cell r="AI196">
            <v>552</v>
          </cell>
          <cell r="AJ196">
            <v>155</v>
          </cell>
          <cell r="AK196">
            <v>606</v>
          </cell>
          <cell r="AL196">
            <v>105</v>
          </cell>
          <cell r="AM196">
            <v>81</v>
          </cell>
          <cell r="AN196">
            <v>116</v>
          </cell>
          <cell r="AO196">
            <v>134</v>
          </cell>
        </row>
        <row r="197">
          <cell r="B197" t="str">
            <v>10 หนองบัว</v>
          </cell>
          <cell r="C197">
            <v>3340</v>
          </cell>
          <cell r="D197">
            <v>3340</v>
          </cell>
          <cell r="E197">
            <v>20</v>
          </cell>
          <cell r="F197">
            <v>20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M197">
            <v>1627.7289356500801</v>
          </cell>
          <cell r="N197">
            <v>16</v>
          </cell>
          <cell r="P197">
            <v>0</v>
          </cell>
          <cell r="Q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1825</v>
          </cell>
          <cell r="AF197">
            <v>1628</v>
          </cell>
          <cell r="AG197">
            <v>0</v>
          </cell>
          <cell r="AH197">
            <v>197</v>
          </cell>
          <cell r="AI197">
            <v>1083</v>
          </cell>
          <cell r="AJ197">
            <v>297</v>
          </cell>
          <cell r="AK197">
            <v>1183</v>
          </cell>
          <cell r="AL197">
            <v>169</v>
          </cell>
          <cell r="AM197">
            <v>167</v>
          </cell>
          <cell r="AN197">
            <v>106</v>
          </cell>
          <cell r="AO197">
            <v>141</v>
          </cell>
        </row>
        <row r="198">
          <cell r="B198" t="str">
            <v>11 เก้าเลี้ยว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M198">
            <v>19.2004314542</v>
          </cell>
          <cell r="N198">
            <v>0</v>
          </cell>
          <cell r="P198">
            <v>0</v>
          </cell>
          <cell r="Q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19</v>
          </cell>
          <cell r="AF198">
            <v>19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</row>
        <row r="199">
          <cell r="B199" t="str">
            <v>12 ตากฟ้า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M199">
            <v>245.8697182384</v>
          </cell>
          <cell r="N199">
            <v>0</v>
          </cell>
          <cell r="P199">
            <v>0</v>
          </cell>
          <cell r="Q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78</v>
          </cell>
          <cell r="AF199">
            <v>78</v>
          </cell>
          <cell r="AG199">
            <v>0</v>
          </cell>
          <cell r="AH199">
            <v>0</v>
          </cell>
          <cell r="AI199">
            <v>23</v>
          </cell>
          <cell r="AJ199">
            <v>14</v>
          </cell>
          <cell r="AK199">
            <v>37</v>
          </cell>
          <cell r="AL199">
            <v>2</v>
          </cell>
          <cell r="AM199">
            <v>4</v>
          </cell>
          <cell r="AN199">
            <v>87</v>
          </cell>
          <cell r="AO199">
            <v>108</v>
          </cell>
        </row>
        <row r="200">
          <cell r="B200" t="str">
            <v>13 แม่วงก์</v>
          </cell>
          <cell r="C200">
            <v>3342.5</v>
          </cell>
          <cell r="D200">
            <v>4219.34</v>
          </cell>
          <cell r="E200">
            <v>3164</v>
          </cell>
          <cell r="F200">
            <v>3164</v>
          </cell>
          <cell r="G200">
            <v>5</v>
          </cell>
          <cell r="H200">
            <v>0</v>
          </cell>
          <cell r="I200">
            <v>1.67</v>
          </cell>
          <cell r="J200">
            <v>0</v>
          </cell>
          <cell r="M200">
            <v>4163.2822191006508</v>
          </cell>
          <cell r="N200">
            <v>3286</v>
          </cell>
          <cell r="P200">
            <v>2117.7750000000001</v>
          </cell>
          <cell r="Q200">
            <v>2114.0250000000001</v>
          </cell>
          <cell r="Y200">
            <v>1540.3333299999999</v>
          </cell>
          <cell r="Z200">
            <v>1577.8333299999999</v>
          </cell>
          <cell r="AA200">
            <v>145</v>
          </cell>
          <cell r="AB200">
            <v>131</v>
          </cell>
          <cell r="AC200">
            <v>94.23474376809078</v>
          </cell>
          <cell r="AD200">
            <v>83.027622442225891</v>
          </cell>
          <cell r="AE200">
            <v>4163</v>
          </cell>
          <cell r="AF200">
            <v>4163</v>
          </cell>
          <cell r="AG200">
            <v>0</v>
          </cell>
          <cell r="AH200">
            <v>0</v>
          </cell>
          <cell r="AI200">
            <v>3626</v>
          </cell>
          <cell r="AJ200">
            <v>797</v>
          </cell>
          <cell r="AK200">
            <v>4163</v>
          </cell>
          <cell r="AL200">
            <v>633</v>
          </cell>
          <cell r="AM200">
            <v>637</v>
          </cell>
          <cell r="AN200">
            <v>173</v>
          </cell>
          <cell r="AO200">
            <v>153</v>
          </cell>
        </row>
        <row r="201">
          <cell r="B201" t="str">
            <v>14 แม่เปิน</v>
          </cell>
          <cell r="C201">
            <v>1500</v>
          </cell>
          <cell r="D201">
            <v>1170</v>
          </cell>
          <cell r="E201">
            <v>1500</v>
          </cell>
          <cell r="F201">
            <v>1170</v>
          </cell>
          <cell r="G201">
            <v>783</v>
          </cell>
          <cell r="H201">
            <v>344</v>
          </cell>
          <cell r="I201">
            <v>521.66999999999996</v>
          </cell>
          <cell r="J201">
            <v>293.58974358974359</v>
          </cell>
          <cell r="M201">
            <v>1032.5267772541499</v>
          </cell>
          <cell r="N201">
            <v>646</v>
          </cell>
          <cell r="P201">
            <v>585.77778000000001</v>
          </cell>
          <cell r="Q201">
            <v>574.44443999999999</v>
          </cell>
          <cell r="Y201">
            <v>585.77778000000001</v>
          </cell>
          <cell r="Z201">
            <v>574.44443999999999</v>
          </cell>
          <cell r="AA201">
            <v>69</v>
          </cell>
          <cell r="AB201">
            <v>42</v>
          </cell>
          <cell r="AC201">
            <v>117.82625144982454</v>
          </cell>
          <cell r="AD201">
            <v>73.01121913548333</v>
          </cell>
          <cell r="AE201">
            <v>1136</v>
          </cell>
          <cell r="AF201">
            <v>1033</v>
          </cell>
          <cell r="AG201">
            <v>0</v>
          </cell>
          <cell r="AH201">
            <v>103</v>
          </cell>
          <cell r="AI201">
            <v>1136</v>
          </cell>
          <cell r="AJ201">
            <v>319</v>
          </cell>
          <cell r="AK201">
            <v>1033</v>
          </cell>
          <cell r="AL201">
            <v>250</v>
          </cell>
          <cell r="AM201">
            <v>180</v>
          </cell>
          <cell r="AN201">
            <v>191</v>
          </cell>
          <cell r="AO201">
            <v>174</v>
          </cell>
        </row>
        <row r="202">
          <cell r="B202" t="str">
            <v>15 ชุมตาบง</v>
          </cell>
          <cell r="C202">
            <v>597</v>
          </cell>
          <cell r="D202">
            <v>597</v>
          </cell>
          <cell r="E202">
            <v>128</v>
          </cell>
          <cell r="F202">
            <v>128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M202">
            <v>265.01199704306003</v>
          </cell>
          <cell r="N202">
            <v>210</v>
          </cell>
          <cell r="P202">
            <v>52.5</v>
          </cell>
          <cell r="Q202">
            <v>44.333329999999997</v>
          </cell>
          <cell r="Y202">
            <v>40.833329999999997</v>
          </cell>
          <cell r="Z202">
            <v>40.833329999999997</v>
          </cell>
          <cell r="AA202">
            <v>2</v>
          </cell>
          <cell r="AB202">
            <v>2</v>
          </cell>
          <cell r="AC202">
            <v>38.571431720116877</v>
          </cell>
          <cell r="AD202">
            <v>37.214288670554176</v>
          </cell>
          <cell r="AE202">
            <v>270</v>
          </cell>
          <cell r="AF202">
            <v>265</v>
          </cell>
          <cell r="AG202">
            <v>0</v>
          </cell>
          <cell r="AH202">
            <v>5</v>
          </cell>
          <cell r="AI202">
            <v>270</v>
          </cell>
          <cell r="AJ202">
            <v>86</v>
          </cell>
          <cell r="AK202">
            <v>265</v>
          </cell>
          <cell r="AL202">
            <v>43</v>
          </cell>
          <cell r="AM202">
            <v>41</v>
          </cell>
          <cell r="AN202">
            <v>159</v>
          </cell>
          <cell r="AO202">
            <v>155</v>
          </cell>
        </row>
        <row r="203">
          <cell r="B203" t="str">
            <v>อุทัยธานี</v>
          </cell>
          <cell r="C203">
            <v>37938.5</v>
          </cell>
          <cell r="D203">
            <v>38460.75</v>
          </cell>
          <cell r="E203">
            <v>19643.25</v>
          </cell>
          <cell r="F203">
            <v>21047.5</v>
          </cell>
          <cell r="G203">
            <v>6662</v>
          </cell>
          <cell r="H203">
            <v>1396</v>
          </cell>
          <cell r="I203">
            <v>339</v>
          </cell>
          <cell r="J203">
            <v>66</v>
          </cell>
          <cell r="M203">
            <v>45428.706601999998</v>
          </cell>
          <cell r="N203">
            <v>35367</v>
          </cell>
          <cell r="P203">
            <v>27774.58958</v>
          </cell>
          <cell r="Q203">
            <v>28261.364580000001</v>
          </cell>
          <cell r="Y203">
            <v>24426.047920000001</v>
          </cell>
          <cell r="Z203">
            <v>25071.547910000001</v>
          </cell>
          <cell r="AA203">
            <v>5276</v>
          </cell>
          <cell r="AB203">
            <v>5571</v>
          </cell>
          <cell r="AC203">
            <v>216</v>
          </cell>
          <cell r="AD203">
            <v>222</v>
          </cell>
          <cell r="AE203">
            <v>38549</v>
          </cell>
          <cell r="AF203">
            <v>38115</v>
          </cell>
          <cell r="AG203">
            <v>482</v>
          </cell>
          <cell r="AH203">
            <v>916</v>
          </cell>
          <cell r="AI203">
            <v>29655</v>
          </cell>
          <cell r="AJ203">
            <v>1066</v>
          </cell>
          <cell r="AK203">
            <v>29651</v>
          </cell>
          <cell r="AL203">
            <v>4841</v>
          </cell>
          <cell r="AM203">
            <v>5667</v>
          </cell>
          <cell r="AN203">
            <v>163</v>
          </cell>
          <cell r="AO203">
            <v>191</v>
          </cell>
        </row>
        <row r="204">
          <cell r="B204" t="str">
            <v>01 เมืองอุทัยธานี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M204">
            <v>0</v>
          </cell>
          <cell r="N204">
            <v>81</v>
          </cell>
          <cell r="P204">
            <v>0</v>
          </cell>
          <cell r="Q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81</v>
          </cell>
          <cell r="AF204">
            <v>81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</row>
        <row r="205">
          <cell r="B205" t="str">
            <v>02 ทัพทัน</v>
          </cell>
          <cell r="C205">
            <v>804.75</v>
          </cell>
          <cell r="D205">
            <v>804.75</v>
          </cell>
          <cell r="E205">
            <v>270.5</v>
          </cell>
          <cell r="F205">
            <v>270.5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M205">
            <v>274.19964900000002</v>
          </cell>
          <cell r="N205">
            <v>378</v>
          </cell>
          <cell r="P205">
            <v>0</v>
          </cell>
          <cell r="Q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410</v>
          </cell>
          <cell r="AF205">
            <v>378</v>
          </cell>
          <cell r="AG205">
            <v>0</v>
          </cell>
          <cell r="AH205">
            <v>32</v>
          </cell>
          <cell r="AI205">
            <v>410</v>
          </cell>
          <cell r="AJ205">
            <v>14</v>
          </cell>
          <cell r="AK205">
            <v>378</v>
          </cell>
          <cell r="AL205">
            <v>49</v>
          </cell>
          <cell r="AM205">
            <v>48</v>
          </cell>
          <cell r="AN205">
            <v>90</v>
          </cell>
          <cell r="AO205">
            <v>127</v>
          </cell>
        </row>
        <row r="206">
          <cell r="B206" t="str">
            <v>03 บ้านไร่</v>
          </cell>
          <cell r="C206">
            <v>21107.75</v>
          </cell>
          <cell r="D206">
            <v>20226.75</v>
          </cell>
          <cell r="E206">
            <v>11570.75</v>
          </cell>
          <cell r="F206">
            <v>11306.75</v>
          </cell>
          <cell r="G206">
            <v>2314</v>
          </cell>
          <cell r="H206">
            <v>288</v>
          </cell>
          <cell r="I206">
            <v>200</v>
          </cell>
          <cell r="J206">
            <v>25.427289008777944</v>
          </cell>
          <cell r="M206">
            <v>27512.156354999999</v>
          </cell>
          <cell r="N206">
            <v>19385</v>
          </cell>
          <cell r="P206">
            <v>17608.01583</v>
          </cell>
          <cell r="Q206">
            <v>17594.01583</v>
          </cell>
          <cell r="Y206">
            <v>14542.14084</v>
          </cell>
          <cell r="Z206">
            <v>14682.14083</v>
          </cell>
          <cell r="AA206">
            <v>3841</v>
          </cell>
          <cell r="AB206">
            <v>3984</v>
          </cell>
          <cell r="AC206">
            <v>264.09476951056678</v>
          </cell>
          <cell r="AD206">
            <v>271.33588437729213</v>
          </cell>
          <cell r="AE206">
            <v>22107</v>
          </cell>
          <cell r="AF206">
            <v>22133</v>
          </cell>
          <cell r="AG206">
            <v>282</v>
          </cell>
          <cell r="AH206">
            <v>256</v>
          </cell>
          <cell r="AI206">
            <v>14631</v>
          </cell>
          <cell r="AJ206">
            <v>554</v>
          </cell>
          <cell r="AK206">
            <v>14929</v>
          </cell>
          <cell r="AL206">
            <v>2059</v>
          </cell>
          <cell r="AM206">
            <v>2887</v>
          </cell>
          <cell r="AN206">
            <v>123</v>
          </cell>
          <cell r="AO206">
            <v>193</v>
          </cell>
        </row>
        <row r="207">
          <cell r="B207" t="str">
            <v>04 สว่างอารมณ์</v>
          </cell>
          <cell r="C207">
            <v>2565</v>
          </cell>
          <cell r="D207">
            <v>2565</v>
          </cell>
          <cell r="E207">
            <v>346</v>
          </cell>
          <cell r="F207">
            <v>346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M207">
            <v>467.03486199999998</v>
          </cell>
          <cell r="N207">
            <v>713</v>
          </cell>
          <cell r="P207">
            <v>906.5</v>
          </cell>
          <cell r="Q207">
            <v>901.77499999999998</v>
          </cell>
          <cell r="Y207">
            <v>815.5</v>
          </cell>
          <cell r="Z207">
            <v>815.5</v>
          </cell>
          <cell r="AA207">
            <v>49</v>
          </cell>
          <cell r="AB207">
            <v>47</v>
          </cell>
          <cell r="AC207">
            <v>59.656652360515018</v>
          </cell>
          <cell r="AD207">
            <v>58.02575107296137</v>
          </cell>
          <cell r="AE207">
            <v>821</v>
          </cell>
          <cell r="AF207">
            <v>713</v>
          </cell>
          <cell r="AG207">
            <v>0</v>
          </cell>
          <cell r="AH207">
            <v>108</v>
          </cell>
          <cell r="AI207">
            <v>821</v>
          </cell>
          <cell r="AJ207">
            <v>39</v>
          </cell>
          <cell r="AK207">
            <v>713</v>
          </cell>
          <cell r="AL207">
            <v>79</v>
          </cell>
          <cell r="AM207">
            <v>67</v>
          </cell>
          <cell r="AN207">
            <v>108</v>
          </cell>
          <cell r="AO207">
            <v>94</v>
          </cell>
        </row>
        <row r="208">
          <cell r="B208" t="str">
            <v>05 หนองขาหย่าง</v>
          </cell>
          <cell r="C208">
            <v>78</v>
          </cell>
          <cell r="D208">
            <v>70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M208">
            <v>0</v>
          </cell>
          <cell r="N208">
            <v>59</v>
          </cell>
          <cell r="P208">
            <v>0</v>
          </cell>
          <cell r="Q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68</v>
          </cell>
          <cell r="AF208">
            <v>59</v>
          </cell>
          <cell r="AG208">
            <v>0</v>
          </cell>
          <cell r="AH208">
            <v>9</v>
          </cell>
          <cell r="AI208">
            <v>18</v>
          </cell>
          <cell r="AJ208">
            <v>0</v>
          </cell>
          <cell r="AK208">
            <v>9</v>
          </cell>
          <cell r="AL208">
            <v>1</v>
          </cell>
          <cell r="AM208">
            <v>1</v>
          </cell>
          <cell r="AN208">
            <v>0</v>
          </cell>
          <cell r="AO208">
            <v>111</v>
          </cell>
        </row>
        <row r="209">
          <cell r="B209" t="str">
            <v>06 หนองฉาง</v>
          </cell>
          <cell r="C209">
            <v>352</v>
          </cell>
          <cell r="D209">
            <v>1031</v>
          </cell>
          <cell r="E209">
            <v>176</v>
          </cell>
          <cell r="F209">
            <v>765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M209">
            <v>946.23546499999998</v>
          </cell>
          <cell r="N209">
            <v>893</v>
          </cell>
          <cell r="P209">
            <v>635</v>
          </cell>
          <cell r="Q209">
            <v>623.25</v>
          </cell>
          <cell r="Y209">
            <v>635</v>
          </cell>
          <cell r="Z209">
            <v>623.25</v>
          </cell>
          <cell r="AA209">
            <v>16</v>
          </cell>
          <cell r="AB209">
            <v>0</v>
          </cell>
          <cell r="AC209">
            <v>25.905511811023622</v>
          </cell>
          <cell r="AD209">
            <v>0</v>
          </cell>
          <cell r="AE209">
            <v>953</v>
          </cell>
          <cell r="AF209">
            <v>893</v>
          </cell>
          <cell r="AG209">
            <v>0</v>
          </cell>
          <cell r="AH209">
            <v>60</v>
          </cell>
          <cell r="AI209">
            <v>953</v>
          </cell>
          <cell r="AJ209">
            <v>37</v>
          </cell>
          <cell r="AK209">
            <v>893</v>
          </cell>
          <cell r="AL209">
            <v>174</v>
          </cell>
          <cell r="AM209">
            <v>145</v>
          </cell>
          <cell r="AN209">
            <v>150</v>
          </cell>
          <cell r="AO209">
            <v>162</v>
          </cell>
        </row>
        <row r="210">
          <cell r="B210" t="str">
            <v>07 ลานสัก</v>
          </cell>
          <cell r="C210">
            <v>4170</v>
          </cell>
          <cell r="D210">
            <v>4669.25</v>
          </cell>
          <cell r="E210">
            <v>1921</v>
          </cell>
          <cell r="F210">
            <v>2420.25</v>
          </cell>
          <cell r="G210">
            <v>91</v>
          </cell>
          <cell r="H210">
            <v>9</v>
          </cell>
          <cell r="I210">
            <v>47.26</v>
          </cell>
          <cell r="J210">
            <v>3.9227352546224563</v>
          </cell>
          <cell r="M210">
            <v>4330.9203219999999</v>
          </cell>
          <cell r="N210">
            <v>3005</v>
          </cell>
          <cell r="P210">
            <v>1398</v>
          </cell>
          <cell r="Q210">
            <v>1390.25</v>
          </cell>
          <cell r="Y210">
            <v>1398</v>
          </cell>
          <cell r="Z210">
            <v>1390.25</v>
          </cell>
          <cell r="AA210">
            <v>147</v>
          </cell>
          <cell r="AB210">
            <v>153</v>
          </cell>
          <cell r="AC210">
            <v>105.48521697424893</v>
          </cell>
          <cell r="AD210">
            <v>109.73613857939219</v>
          </cell>
          <cell r="AE210">
            <v>3153</v>
          </cell>
          <cell r="AF210">
            <v>3005</v>
          </cell>
          <cell r="AG210">
            <v>51</v>
          </cell>
          <cell r="AH210">
            <v>199</v>
          </cell>
          <cell r="AI210">
            <v>3153</v>
          </cell>
          <cell r="AJ210">
            <v>114</v>
          </cell>
          <cell r="AK210">
            <v>3005</v>
          </cell>
          <cell r="AL210">
            <v>569</v>
          </cell>
          <cell r="AM210">
            <v>548</v>
          </cell>
          <cell r="AN210">
            <v>142</v>
          </cell>
          <cell r="AO210">
            <v>182</v>
          </cell>
        </row>
        <row r="211">
          <cell r="B211" t="str">
            <v>08 ห้วยคต</v>
          </cell>
          <cell r="C211">
            <v>8861</v>
          </cell>
          <cell r="D211">
            <v>9094</v>
          </cell>
          <cell r="E211">
            <v>5359</v>
          </cell>
          <cell r="F211">
            <v>5939</v>
          </cell>
          <cell r="G211">
            <v>4257</v>
          </cell>
          <cell r="H211">
            <v>1099</v>
          </cell>
          <cell r="I211">
            <v>794.38</v>
          </cell>
          <cell r="J211">
            <v>185.00013301902678</v>
          </cell>
          <cell r="M211">
            <v>11898.159949000001</v>
          </cell>
          <cell r="N211">
            <v>10853</v>
          </cell>
          <cell r="P211">
            <v>7227.0737499999996</v>
          </cell>
          <cell r="Q211">
            <v>7752.0737499999996</v>
          </cell>
          <cell r="Y211">
            <v>7035.40708</v>
          </cell>
          <cell r="Z211">
            <v>7560.40708</v>
          </cell>
          <cell r="AA211">
            <v>1223</v>
          </cell>
          <cell r="AB211">
            <v>1387</v>
          </cell>
          <cell r="AC211">
            <v>173.85071562340926</v>
          </cell>
          <cell r="AD211">
            <v>183.51145402741992</v>
          </cell>
          <cell r="AE211">
            <v>10956</v>
          </cell>
          <cell r="AF211">
            <v>10853</v>
          </cell>
          <cell r="AG211">
            <v>149</v>
          </cell>
          <cell r="AH211">
            <v>252</v>
          </cell>
          <cell r="AI211">
            <v>9669</v>
          </cell>
          <cell r="AJ211">
            <v>307</v>
          </cell>
          <cell r="AK211">
            <v>9724</v>
          </cell>
          <cell r="AL211">
            <v>1910</v>
          </cell>
          <cell r="AM211">
            <v>1971</v>
          </cell>
          <cell r="AN211">
            <v>150</v>
          </cell>
          <cell r="AO211">
            <v>203</v>
          </cell>
        </row>
        <row r="212">
          <cell r="B212" t="str">
            <v>เพชรบูรณ์</v>
          </cell>
          <cell r="C212">
            <v>97523.75</v>
          </cell>
          <cell r="D212">
            <v>110374.75</v>
          </cell>
          <cell r="E212">
            <v>43788</v>
          </cell>
          <cell r="F212">
            <v>57793.75</v>
          </cell>
          <cell r="G212">
            <v>22965</v>
          </cell>
          <cell r="H212">
            <v>7622</v>
          </cell>
          <cell r="I212">
            <v>524</v>
          </cell>
          <cell r="J212">
            <v>132</v>
          </cell>
          <cell r="M212">
            <v>112962.55036800001</v>
          </cell>
          <cell r="N212">
            <v>70098</v>
          </cell>
          <cell r="P212">
            <v>74912.604860000007</v>
          </cell>
          <cell r="Q212">
            <v>75898.103469999987</v>
          </cell>
          <cell r="Y212">
            <v>59319.000690000001</v>
          </cell>
          <cell r="Z212">
            <v>62056.270149999997</v>
          </cell>
          <cell r="AA212">
            <v>7636</v>
          </cell>
          <cell r="AB212">
            <v>9414</v>
          </cell>
          <cell r="AC212">
            <v>129</v>
          </cell>
          <cell r="AD212">
            <v>152</v>
          </cell>
          <cell r="AE212">
            <v>97764</v>
          </cell>
          <cell r="AF212">
            <v>97078</v>
          </cell>
          <cell r="AG212">
            <v>1147</v>
          </cell>
          <cell r="AH212">
            <v>1833</v>
          </cell>
          <cell r="AI212">
            <v>59181</v>
          </cell>
          <cell r="AJ212">
            <v>25869</v>
          </cell>
          <cell r="AK212">
            <v>82040</v>
          </cell>
          <cell r="AL212">
            <v>9794</v>
          </cell>
          <cell r="AM212">
            <v>12515</v>
          </cell>
          <cell r="AN212">
            <v>165</v>
          </cell>
          <cell r="AO212">
            <v>153</v>
          </cell>
        </row>
        <row r="213">
          <cell r="B213" t="str">
            <v>01 เมืองเพชรบูรณ์</v>
          </cell>
          <cell r="C213">
            <v>8405</v>
          </cell>
          <cell r="D213">
            <v>7662</v>
          </cell>
          <cell r="E213">
            <v>3116</v>
          </cell>
          <cell r="F213">
            <v>3715</v>
          </cell>
          <cell r="G213">
            <v>2200</v>
          </cell>
          <cell r="H213">
            <v>425</v>
          </cell>
          <cell r="I213">
            <v>706.17</v>
          </cell>
          <cell r="J213">
            <v>114.453133243607</v>
          </cell>
          <cell r="M213">
            <v>17178.440161999999</v>
          </cell>
          <cell r="N213">
            <v>5664</v>
          </cell>
          <cell r="P213">
            <v>1305.5</v>
          </cell>
          <cell r="Q213">
            <v>1305.5</v>
          </cell>
          <cell r="Y213">
            <v>1106</v>
          </cell>
          <cell r="Z213">
            <v>1106</v>
          </cell>
          <cell r="AA213">
            <v>145</v>
          </cell>
          <cell r="AB213">
            <v>166</v>
          </cell>
          <cell r="AC213">
            <v>131.34493670886076</v>
          </cell>
          <cell r="AD213">
            <v>149.68354430379748</v>
          </cell>
          <cell r="AE213">
            <v>10480</v>
          </cell>
          <cell r="AF213">
            <v>10540</v>
          </cell>
          <cell r="AG213">
            <v>121</v>
          </cell>
          <cell r="AH213">
            <v>61</v>
          </cell>
          <cell r="AI213">
            <v>5579</v>
          </cell>
          <cell r="AJ213">
            <v>2916</v>
          </cell>
          <cell r="AK213">
            <v>8434</v>
          </cell>
          <cell r="AL213">
            <v>878</v>
          </cell>
          <cell r="AM213">
            <v>1262</v>
          </cell>
          <cell r="AN213">
            <v>107</v>
          </cell>
          <cell r="AO213">
            <v>150</v>
          </cell>
        </row>
        <row r="214">
          <cell r="B214" t="str">
            <v>02 ชนแดน</v>
          </cell>
          <cell r="C214">
            <v>9980</v>
          </cell>
          <cell r="D214">
            <v>13875</v>
          </cell>
          <cell r="E214">
            <v>2020</v>
          </cell>
          <cell r="F214">
            <v>5915</v>
          </cell>
          <cell r="G214">
            <v>732</v>
          </cell>
          <cell r="H214">
            <v>0</v>
          </cell>
          <cell r="I214">
            <v>362.57</v>
          </cell>
          <cell r="J214">
            <v>0</v>
          </cell>
          <cell r="M214">
            <v>4104.0973139999996</v>
          </cell>
          <cell r="N214">
            <v>4217</v>
          </cell>
          <cell r="P214">
            <v>5072.9166699999996</v>
          </cell>
          <cell r="Q214">
            <v>5065.8333300000004</v>
          </cell>
          <cell r="Y214">
            <v>4541.9166699999996</v>
          </cell>
          <cell r="Z214">
            <v>5044.8333400000001</v>
          </cell>
          <cell r="AA214">
            <v>547</v>
          </cell>
          <cell r="AB214">
            <v>638</v>
          </cell>
          <cell r="AC214">
            <v>120.33319257924653</v>
          </cell>
          <cell r="AD214">
            <v>126.47593230503031</v>
          </cell>
          <cell r="AE214">
            <v>4422</v>
          </cell>
          <cell r="AF214">
            <v>4217</v>
          </cell>
          <cell r="AG214">
            <v>56</v>
          </cell>
          <cell r="AH214">
            <v>261</v>
          </cell>
          <cell r="AI214">
            <v>4422</v>
          </cell>
          <cell r="AJ214">
            <v>1265</v>
          </cell>
          <cell r="AK214">
            <v>4217</v>
          </cell>
          <cell r="AL214">
            <v>652</v>
          </cell>
          <cell r="AM214">
            <v>607</v>
          </cell>
          <cell r="AN214">
            <v>132</v>
          </cell>
          <cell r="AO214">
            <v>144</v>
          </cell>
        </row>
        <row r="215">
          <cell r="B215" t="str">
            <v>03 วิเชียรบุรี</v>
          </cell>
          <cell r="C215">
            <v>3004.75</v>
          </cell>
          <cell r="D215">
            <v>3957.5</v>
          </cell>
          <cell r="E215">
            <v>0</v>
          </cell>
          <cell r="F215">
            <v>732.75</v>
          </cell>
          <cell r="G215">
            <v>0</v>
          </cell>
          <cell r="H215">
            <v>53</v>
          </cell>
          <cell r="I215">
            <v>0</v>
          </cell>
          <cell r="J215">
            <v>72.50767656090072</v>
          </cell>
          <cell r="M215">
            <v>3319.0619830000001</v>
          </cell>
          <cell r="N215">
            <v>729</v>
          </cell>
          <cell r="P215">
            <v>0</v>
          </cell>
          <cell r="Q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3407</v>
          </cell>
          <cell r="AF215">
            <v>3319</v>
          </cell>
          <cell r="AG215">
            <v>0</v>
          </cell>
          <cell r="AH215">
            <v>88</v>
          </cell>
          <cell r="AI215">
            <v>1464</v>
          </cell>
          <cell r="AJ215">
            <v>848</v>
          </cell>
          <cell r="AK215">
            <v>2224</v>
          </cell>
          <cell r="AL215">
            <v>150</v>
          </cell>
          <cell r="AM215">
            <v>255</v>
          </cell>
          <cell r="AN215">
            <v>101</v>
          </cell>
          <cell r="AO215">
            <v>115</v>
          </cell>
        </row>
        <row r="216">
          <cell r="B216" t="str">
            <v>04 หนองไผ่</v>
          </cell>
          <cell r="C216">
            <v>29320</v>
          </cell>
          <cell r="D216">
            <v>29020</v>
          </cell>
          <cell r="E216">
            <v>16110</v>
          </cell>
          <cell r="F216">
            <v>16710</v>
          </cell>
          <cell r="G216">
            <v>10232</v>
          </cell>
          <cell r="H216">
            <v>950</v>
          </cell>
          <cell r="I216">
            <v>635.14</v>
          </cell>
          <cell r="J216">
            <v>56.856672651107118</v>
          </cell>
          <cell r="M216">
            <v>18944.538004999999</v>
          </cell>
          <cell r="N216">
            <v>13748</v>
          </cell>
          <cell r="P216">
            <v>6272.5104199999996</v>
          </cell>
          <cell r="Q216">
            <v>7223.6270800000002</v>
          </cell>
          <cell r="Y216">
            <v>4828.96875</v>
          </cell>
          <cell r="Z216">
            <v>5137.3770800000002</v>
          </cell>
          <cell r="AA216">
            <v>418</v>
          </cell>
          <cell r="AB216">
            <v>468</v>
          </cell>
          <cell r="AC216">
            <v>86.580321454761958</v>
          </cell>
          <cell r="AD216">
            <v>91.089835541135713</v>
          </cell>
          <cell r="AE216">
            <v>19108</v>
          </cell>
          <cell r="AF216">
            <v>18945</v>
          </cell>
          <cell r="AG216">
            <v>208</v>
          </cell>
          <cell r="AH216">
            <v>371</v>
          </cell>
          <cell r="AI216">
            <v>11527</v>
          </cell>
          <cell r="AJ216">
            <v>5553</v>
          </cell>
          <cell r="AK216">
            <v>16709</v>
          </cell>
          <cell r="AL216">
            <v>2122</v>
          </cell>
          <cell r="AM216">
            <v>3009</v>
          </cell>
          <cell r="AN216">
            <v>130</v>
          </cell>
          <cell r="AO216">
            <v>180</v>
          </cell>
        </row>
        <row r="217">
          <cell r="B217" t="str">
            <v>05 หล่มเก่า</v>
          </cell>
          <cell r="C217">
            <v>7871</v>
          </cell>
          <cell r="D217">
            <v>9648</v>
          </cell>
          <cell r="E217">
            <v>2735</v>
          </cell>
          <cell r="F217">
            <v>4544</v>
          </cell>
          <cell r="G217">
            <v>576</v>
          </cell>
          <cell r="H217">
            <v>0</v>
          </cell>
          <cell r="I217">
            <v>210.78</v>
          </cell>
          <cell r="J217">
            <v>0</v>
          </cell>
          <cell r="M217">
            <v>12364.606583000001</v>
          </cell>
          <cell r="N217">
            <v>8266</v>
          </cell>
          <cell r="P217">
            <v>9267.5833299999995</v>
          </cell>
          <cell r="Q217">
            <v>9267.5833299999995</v>
          </cell>
          <cell r="Y217">
            <v>9035.6666700000005</v>
          </cell>
          <cell r="Z217">
            <v>9035.6666700000005</v>
          </cell>
          <cell r="AA217">
            <v>1194</v>
          </cell>
          <cell r="AB217">
            <v>1298</v>
          </cell>
          <cell r="AC217">
            <v>132.18172422909885</v>
          </cell>
          <cell r="AD217">
            <v>143.59759466425734</v>
          </cell>
          <cell r="AE217">
            <v>8207</v>
          </cell>
          <cell r="AF217">
            <v>8266</v>
          </cell>
          <cell r="AG217">
            <v>113</v>
          </cell>
          <cell r="AH217">
            <v>54</v>
          </cell>
          <cell r="AI217">
            <v>4953</v>
          </cell>
          <cell r="AJ217">
            <v>2249</v>
          </cell>
          <cell r="AK217">
            <v>7148</v>
          </cell>
          <cell r="AL217">
            <v>772</v>
          </cell>
          <cell r="AM217">
            <v>1026</v>
          </cell>
          <cell r="AN217">
            <v>104</v>
          </cell>
          <cell r="AO217">
            <v>144</v>
          </cell>
        </row>
        <row r="218">
          <cell r="B218" t="str">
            <v>06 หล่มสัก</v>
          </cell>
          <cell r="C218">
            <v>739</v>
          </cell>
          <cell r="D218">
            <v>4230.5</v>
          </cell>
          <cell r="E218">
            <v>452</v>
          </cell>
          <cell r="F218">
            <v>3895.5</v>
          </cell>
          <cell r="G218">
            <v>23</v>
          </cell>
          <cell r="H218">
            <v>0</v>
          </cell>
          <cell r="I218">
            <v>50.49</v>
          </cell>
          <cell r="J218">
            <v>0</v>
          </cell>
          <cell r="M218">
            <v>6522.5366990000002</v>
          </cell>
          <cell r="N218">
            <v>908</v>
          </cell>
          <cell r="P218">
            <v>4313.25</v>
          </cell>
          <cell r="Q218">
            <v>4309.3125</v>
          </cell>
          <cell r="Y218">
            <v>2448</v>
          </cell>
          <cell r="Z218">
            <v>2448</v>
          </cell>
          <cell r="AA218">
            <v>298</v>
          </cell>
          <cell r="AB218">
            <v>262</v>
          </cell>
          <cell r="AC218">
            <v>121.82904411764706</v>
          </cell>
          <cell r="AD218">
            <v>107.17830882352941</v>
          </cell>
          <cell r="AE218">
            <v>6739</v>
          </cell>
          <cell r="AF218">
            <v>6523</v>
          </cell>
          <cell r="AG218">
            <v>0</v>
          </cell>
          <cell r="AH218">
            <v>216</v>
          </cell>
          <cell r="AI218">
            <v>1689</v>
          </cell>
          <cell r="AJ218">
            <v>1752</v>
          </cell>
          <cell r="AK218">
            <v>3225</v>
          </cell>
          <cell r="AL218">
            <v>174</v>
          </cell>
          <cell r="AM218">
            <v>346</v>
          </cell>
          <cell r="AN218">
            <v>68</v>
          </cell>
          <cell r="AO218">
            <v>107</v>
          </cell>
        </row>
        <row r="219">
          <cell r="B219" t="str">
            <v>07 ศรีเทพ</v>
          </cell>
          <cell r="C219">
            <v>295</v>
          </cell>
          <cell r="D219">
            <v>400</v>
          </cell>
          <cell r="E219">
            <v>30</v>
          </cell>
          <cell r="F219">
            <v>135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M219">
            <v>2225.4444450000001</v>
          </cell>
          <cell r="N219">
            <v>110</v>
          </cell>
          <cell r="P219">
            <v>0</v>
          </cell>
          <cell r="Q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211</v>
          </cell>
          <cell r="AF219">
            <v>110</v>
          </cell>
          <cell r="AG219">
            <v>0</v>
          </cell>
          <cell r="AH219">
            <v>101</v>
          </cell>
          <cell r="AI219">
            <v>68</v>
          </cell>
          <cell r="AJ219">
            <v>30</v>
          </cell>
          <cell r="AK219">
            <v>30</v>
          </cell>
          <cell r="AL219">
            <v>6</v>
          </cell>
          <cell r="AM219">
            <v>3</v>
          </cell>
          <cell r="AN219">
            <v>88</v>
          </cell>
          <cell r="AO219">
            <v>100</v>
          </cell>
        </row>
        <row r="220">
          <cell r="B220" t="str">
            <v>08 บึงสามพัน</v>
          </cell>
          <cell r="C220">
            <v>1875</v>
          </cell>
          <cell r="D220">
            <v>3183</v>
          </cell>
          <cell r="E220">
            <v>370</v>
          </cell>
          <cell r="F220">
            <v>1853</v>
          </cell>
          <cell r="G220">
            <v>11</v>
          </cell>
          <cell r="H220">
            <v>89</v>
          </cell>
          <cell r="I220">
            <v>29.37</v>
          </cell>
          <cell r="J220">
            <v>47.95121424716676</v>
          </cell>
          <cell r="M220">
            <v>4985.3351739999998</v>
          </cell>
          <cell r="N220">
            <v>2655</v>
          </cell>
          <cell r="P220">
            <v>5507.5</v>
          </cell>
          <cell r="Q220">
            <v>5507.5</v>
          </cell>
          <cell r="Y220">
            <v>1014.0625</v>
          </cell>
          <cell r="Z220">
            <v>1014.0625</v>
          </cell>
          <cell r="AA220">
            <v>47</v>
          </cell>
          <cell r="AB220">
            <v>49</v>
          </cell>
          <cell r="AC220">
            <v>46.53312788906009</v>
          </cell>
          <cell r="AD220">
            <v>48.197226502311246</v>
          </cell>
          <cell r="AE220">
            <v>3577</v>
          </cell>
          <cell r="AF220">
            <v>3526</v>
          </cell>
          <cell r="AG220">
            <v>0</v>
          </cell>
          <cell r="AH220">
            <v>51</v>
          </cell>
          <cell r="AI220">
            <v>1352</v>
          </cell>
          <cell r="AJ220">
            <v>632</v>
          </cell>
          <cell r="AK220">
            <v>1933</v>
          </cell>
          <cell r="AL220">
            <v>214</v>
          </cell>
          <cell r="AM220">
            <v>293</v>
          </cell>
          <cell r="AN220">
            <v>112</v>
          </cell>
          <cell r="AO220">
            <v>152</v>
          </cell>
        </row>
        <row r="221">
          <cell r="B221" t="str">
            <v>09 น้ำหนาว</v>
          </cell>
          <cell r="C221">
            <v>32770</v>
          </cell>
          <cell r="D221">
            <v>33040</v>
          </cell>
          <cell r="E221">
            <v>17887</v>
          </cell>
          <cell r="F221">
            <v>18137</v>
          </cell>
          <cell r="G221">
            <v>8759</v>
          </cell>
          <cell r="H221">
            <v>5986</v>
          </cell>
          <cell r="I221">
            <v>489.7</v>
          </cell>
          <cell r="J221">
            <v>330.04862987263607</v>
          </cell>
          <cell r="M221">
            <v>37504.655957000003</v>
          </cell>
          <cell r="N221">
            <v>30340</v>
          </cell>
          <cell r="P221">
            <v>37068.9</v>
          </cell>
          <cell r="Q221">
            <v>37138.31667</v>
          </cell>
          <cell r="Y221">
            <v>31575.497210000001</v>
          </cell>
          <cell r="Z221">
            <v>33516.608339999999</v>
          </cell>
          <cell r="AA221">
            <v>4397</v>
          </cell>
          <cell r="AB221">
            <v>5809</v>
          </cell>
          <cell r="AC221">
            <v>139.24813716876383</v>
          </cell>
          <cell r="AD221">
            <v>173.32498254654843</v>
          </cell>
          <cell r="AE221">
            <v>37347</v>
          </cell>
          <cell r="AF221">
            <v>37505</v>
          </cell>
          <cell r="AG221">
            <v>642</v>
          </cell>
          <cell r="AH221">
            <v>484</v>
          </cell>
          <cell r="AI221">
            <v>25773</v>
          </cell>
          <cell r="AJ221">
            <v>9639</v>
          </cell>
          <cell r="AK221">
            <v>34928</v>
          </cell>
          <cell r="AL221">
            <v>4522</v>
          </cell>
          <cell r="AM221">
            <v>5289</v>
          </cell>
          <cell r="AN221">
            <v>125</v>
          </cell>
          <cell r="AO221">
            <v>151</v>
          </cell>
        </row>
        <row r="222">
          <cell r="B222" t="str">
            <v>10 วังโป่ง</v>
          </cell>
          <cell r="C222">
            <v>1500.75</v>
          </cell>
          <cell r="D222">
            <v>2632.75</v>
          </cell>
          <cell r="E222">
            <v>677</v>
          </cell>
          <cell r="F222">
            <v>1213.75</v>
          </cell>
          <cell r="G222">
            <v>334</v>
          </cell>
          <cell r="H222">
            <v>119</v>
          </cell>
          <cell r="I222">
            <v>494.02</v>
          </cell>
          <cell r="J222">
            <v>98.043254376931003</v>
          </cell>
          <cell r="M222">
            <v>4102.8444449999997</v>
          </cell>
          <cell r="N222">
            <v>2416</v>
          </cell>
          <cell r="P222">
            <v>5474.4444400000002</v>
          </cell>
          <cell r="Q222">
            <v>5450.4305599999998</v>
          </cell>
          <cell r="Y222">
            <v>4448.8888900000002</v>
          </cell>
          <cell r="Z222">
            <v>4433.7222199999997</v>
          </cell>
          <cell r="AA222">
            <v>557</v>
          </cell>
          <cell r="AB222">
            <v>684</v>
          </cell>
          <cell r="AC222">
            <v>125.10551945027335</v>
          </cell>
          <cell r="AD222">
            <v>154.27756971432458</v>
          </cell>
          <cell r="AE222">
            <v>2503</v>
          </cell>
          <cell r="AF222">
            <v>2416</v>
          </cell>
          <cell r="AG222">
            <v>0</v>
          </cell>
          <cell r="AH222">
            <v>87</v>
          </cell>
          <cell r="AI222">
            <v>1298</v>
          </cell>
          <cell r="AJ222">
            <v>480</v>
          </cell>
          <cell r="AK222">
            <v>1691</v>
          </cell>
          <cell r="AL222">
            <v>147</v>
          </cell>
          <cell r="AM222">
            <v>215</v>
          </cell>
          <cell r="AN222">
            <v>113</v>
          </cell>
          <cell r="AO222">
            <v>127</v>
          </cell>
        </row>
        <row r="223">
          <cell r="B223" t="str">
            <v>11 เขาค้อ</v>
          </cell>
          <cell r="C223">
            <v>1763.25</v>
          </cell>
          <cell r="D223">
            <v>2726</v>
          </cell>
          <cell r="E223">
            <v>391</v>
          </cell>
          <cell r="F223">
            <v>942.75</v>
          </cell>
          <cell r="G223">
            <v>98</v>
          </cell>
          <cell r="H223">
            <v>0</v>
          </cell>
          <cell r="I223">
            <v>250</v>
          </cell>
          <cell r="J223">
            <v>0</v>
          </cell>
          <cell r="M223">
            <v>1710.989601</v>
          </cell>
          <cell r="N223">
            <v>1045</v>
          </cell>
          <cell r="P223">
            <v>630</v>
          </cell>
          <cell r="Q223">
            <v>630</v>
          </cell>
          <cell r="Y223">
            <v>320</v>
          </cell>
          <cell r="Z223">
            <v>320</v>
          </cell>
          <cell r="AA223">
            <v>33</v>
          </cell>
          <cell r="AB223">
            <v>40</v>
          </cell>
          <cell r="AC223">
            <v>103.125</v>
          </cell>
          <cell r="AD223">
            <v>125</v>
          </cell>
          <cell r="AE223">
            <v>1763</v>
          </cell>
          <cell r="AF223">
            <v>1711</v>
          </cell>
          <cell r="AG223">
            <v>7</v>
          </cell>
          <cell r="AH223">
            <v>59</v>
          </cell>
          <cell r="AI223">
            <v>1056</v>
          </cell>
          <cell r="AJ223">
            <v>504</v>
          </cell>
          <cell r="AK223">
            <v>1501</v>
          </cell>
          <cell r="AL223">
            <v>157</v>
          </cell>
          <cell r="AM223">
            <v>210</v>
          </cell>
          <cell r="AN223">
            <v>106</v>
          </cell>
          <cell r="AO223">
            <v>140</v>
          </cell>
        </row>
        <row r="224">
          <cell r="B224" t="str">
            <v>เลย</v>
          </cell>
          <cell r="C224">
            <v>904583.85</v>
          </cell>
          <cell r="D224">
            <v>910190.35</v>
          </cell>
          <cell r="E224">
            <v>467306.56</v>
          </cell>
          <cell r="F224">
            <v>543795.56000000006</v>
          </cell>
          <cell r="G224">
            <v>117625</v>
          </cell>
          <cell r="H224">
            <v>380024</v>
          </cell>
          <cell r="I224">
            <v>252</v>
          </cell>
          <cell r="J224">
            <v>699</v>
          </cell>
          <cell r="M224">
            <v>959391.37864899996</v>
          </cell>
          <cell r="N224">
            <v>911381</v>
          </cell>
          <cell r="P224">
            <v>846545.24227999989</v>
          </cell>
          <cell r="Q224">
            <v>846343.24227999989</v>
          </cell>
          <cell r="Y224">
            <v>776514.08950999996</v>
          </cell>
          <cell r="Z224">
            <v>782912.45062000002</v>
          </cell>
          <cell r="AA224">
            <v>174436</v>
          </cell>
          <cell r="AB224">
            <v>178385</v>
          </cell>
          <cell r="AC224">
            <v>225</v>
          </cell>
          <cell r="AD224">
            <v>228</v>
          </cell>
          <cell r="AE224">
            <v>917206</v>
          </cell>
          <cell r="AF224">
            <v>921612</v>
          </cell>
          <cell r="AG224">
            <v>10673</v>
          </cell>
          <cell r="AH224">
            <v>6267</v>
          </cell>
          <cell r="AI224">
            <v>655898</v>
          </cell>
          <cell r="AJ224">
            <v>56559</v>
          </cell>
          <cell r="AK224">
            <v>706188</v>
          </cell>
          <cell r="AL224">
            <v>151239</v>
          </cell>
          <cell r="AM224">
            <v>159080</v>
          </cell>
          <cell r="AN224">
            <v>231</v>
          </cell>
          <cell r="AO224">
            <v>225</v>
          </cell>
        </row>
        <row r="225">
          <cell r="B225" t="str">
            <v>01 เมืองเลย</v>
          </cell>
          <cell r="C225">
            <v>233450</v>
          </cell>
          <cell r="D225">
            <v>237152</v>
          </cell>
          <cell r="E225">
            <v>77825</v>
          </cell>
          <cell r="F225">
            <v>81527</v>
          </cell>
          <cell r="G225">
            <v>6136</v>
          </cell>
          <cell r="H225">
            <v>49421</v>
          </cell>
          <cell r="I225">
            <v>78.84</v>
          </cell>
          <cell r="J225">
            <v>606.1870300636599</v>
          </cell>
          <cell r="M225">
            <v>247999.12106800001</v>
          </cell>
          <cell r="N225">
            <v>224811</v>
          </cell>
          <cell r="P225">
            <v>262371.02776999999</v>
          </cell>
          <cell r="Q225">
            <v>262169.02776999999</v>
          </cell>
          <cell r="Y225">
            <v>240614.08332999999</v>
          </cell>
          <cell r="Z225">
            <v>240412.08332999999</v>
          </cell>
          <cell r="AA225">
            <v>59250</v>
          </cell>
          <cell r="AB225">
            <v>60957</v>
          </cell>
          <cell r="AC225">
            <v>246.24534954713783</v>
          </cell>
          <cell r="AD225">
            <v>253.55063476430297</v>
          </cell>
          <cell r="AE225">
            <v>225907</v>
          </cell>
          <cell r="AF225">
            <v>224811</v>
          </cell>
          <cell r="AG225">
            <v>1790</v>
          </cell>
          <cell r="AH225">
            <v>2886</v>
          </cell>
          <cell r="AI225">
            <v>168150</v>
          </cell>
          <cell r="AJ225">
            <v>13773</v>
          </cell>
          <cell r="AK225">
            <v>179037</v>
          </cell>
          <cell r="AL225">
            <v>37945</v>
          </cell>
          <cell r="AM225">
            <v>41663</v>
          </cell>
          <cell r="AN225">
            <v>218</v>
          </cell>
          <cell r="AO225">
            <v>233</v>
          </cell>
        </row>
        <row r="226">
          <cell r="B226" t="str">
            <v>02 เชียงคาน</v>
          </cell>
          <cell r="C226">
            <v>86695</v>
          </cell>
          <cell r="D226">
            <v>88945</v>
          </cell>
          <cell r="E226">
            <v>59520</v>
          </cell>
          <cell r="F226">
            <v>66133</v>
          </cell>
          <cell r="G226">
            <v>24609</v>
          </cell>
          <cell r="H226">
            <v>87740</v>
          </cell>
          <cell r="I226">
            <v>413.45</v>
          </cell>
          <cell r="J226">
            <v>1326.7276851193806</v>
          </cell>
          <cell r="M226">
            <v>108197.309306</v>
          </cell>
          <cell r="N226">
            <v>105644</v>
          </cell>
          <cell r="P226">
            <v>96927.738889999993</v>
          </cell>
          <cell r="Q226">
            <v>96927.738889999993</v>
          </cell>
          <cell r="Y226">
            <v>89299.627779999995</v>
          </cell>
          <cell r="Z226">
            <v>92232.961110000004</v>
          </cell>
          <cell r="AA226">
            <v>20834</v>
          </cell>
          <cell r="AB226">
            <v>22129</v>
          </cell>
          <cell r="AC226">
            <v>233.30555937407965</v>
          </cell>
          <cell r="AD226">
            <v>239.92446000403595</v>
          </cell>
          <cell r="AE226">
            <v>103308</v>
          </cell>
          <cell r="AF226">
            <v>105644</v>
          </cell>
          <cell r="AG226">
            <v>2440</v>
          </cell>
          <cell r="AH226">
            <v>104</v>
          </cell>
          <cell r="AI226">
            <v>68276</v>
          </cell>
          <cell r="AJ226">
            <v>6428</v>
          </cell>
          <cell r="AK226">
            <v>74600</v>
          </cell>
          <cell r="AL226">
            <v>17573</v>
          </cell>
          <cell r="AM226">
            <v>17898</v>
          </cell>
          <cell r="AN226">
            <v>209</v>
          </cell>
          <cell r="AO226">
            <v>240</v>
          </cell>
        </row>
        <row r="227">
          <cell r="B227" t="str">
            <v>03 ด่านซ้าย</v>
          </cell>
          <cell r="C227">
            <v>35092.5</v>
          </cell>
          <cell r="D227">
            <v>50243.5</v>
          </cell>
          <cell r="E227">
            <v>11593</v>
          </cell>
          <cell r="F227">
            <v>24210</v>
          </cell>
          <cell r="G227">
            <v>1423</v>
          </cell>
          <cell r="H227">
            <v>4686</v>
          </cell>
          <cell r="I227">
            <v>122.74</v>
          </cell>
          <cell r="J227">
            <v>193.53882693102025</v>
          </cell>
          <cell r="M227">
            <v>55480.899039000004</v>
          </cell>
          <cell r="N227">
            <v>43406</v>
          </cell>
          <cell r="P227">
            <v>16578</v>
          </cell>
          <cell r="Q227">
            <v>16578</v>
          </cell>
          <cell r="Y227">
            <v>15213</v>
          </cell>
          <cell r="Z227">
            <v>16578</v>
          </cell>
          <cell r="AA227">
            <v>3527</v>
          </cell>
          <cell r="AB227">
            <v>3809</v>
          </cell>
          <cell r="AC227">
            <v>231.8674817590219</v>
          </cell>
          <cell r="AD227">
            <v>229.74665218964893</v>
          </cell>
          <cell r="AE227">
            <v>42918</v>
          </cell>
          <cell r="AF227">
            <v>43406</v>
          </cell>
          <cell r="AG227">
            <v>588</v>
          </cell>
          <cell r="AH227">
            <v>100</v>
          </cell>
          <cell r="AI227">
            <v>21190</v>
          </cell>
          <cell r="AJ227">
            <v>2265</v>
          </cell>
          <cell r="AK227">
            <v>23355</v>
          </cell>
          <cell r="AL227">
            <v>4960</v>
          </cell>
          <cell r="AM227">
            <v>5415</v>
          </cell>
          <cell r="AN227">
            <v>206</v>
          </cell>
          <cell r="AO227">
            <v>232</v>
          </cell>
        </row>
        <row r="228">
          <cell r="B228" t="str">
            <v>04 ท่าลี่</v>
          </cell>
          <cell r="C228">
            <v>44036</v>
          </cell>
          <cell r="D228">
            <v>36659</v>
          </cell>
          <cell r="E228">
            <v>26654</v>
          </cell>
          <cell r="F228">
            <v>26654</v>
          </cell>
          <cell r="G228">
            <v>5284</v>
          </cell>
          <cell r="H228">
            <v>22074</v>
          </cell>
          <cell r="I228">
            <v>198.23666666666668</v>
          </cell>
          <cell r="J228">
            <v>828.1660351166804</v>
          </cell>
          <cell r="M228">
            <v>33421.219927999999</v>
          </cell>
          <cell r="N228">
            <v>40468</v>
          </cell>
          <cell r="P228">
            <v>18900</v>
          </cell>
          <cell r="Q228">
            <v>18900</v>
          </cell>
          <cell r="Y228">
            <v>18468</v>
          </cell>
          <cell r="Z228">
            <v>18468</v>
          </cell>
          <cell r="AA228">
            <v>4149</v>
          </cell>
          <cell r="AB228">
            <v>4241</v>
          </cell>
          <cell r="AC228">
            <v>224.68486029889539</v>
          </cell>
          <cell r="AD228">
            <v>229.62313190383367</v>
          </cell>
          <cell r="AE228">
            <v>39899</v>
          </cell>
          <cell r="AF228">
            <v>40468</v>
          </cell>
          <cell r="AG228">
            <v>592</v>
          </cell>
          <cell r="AH228">
            <v>23</v>
          </cell>
          <cell r="AI228">
            <v>27854</v>
          </cell>
          <cell r="AJ228">
            <v>2342</v>
          </cell>
          <cell r="AK228">
            <v>30173</v>
          </cell>
          <cell r="AL228">
            <v>5922</v>
          </cell>
          <cell r="AM228">
            <v>6568</v>
          </cell>
          <cell r="AN228">
            <v>197</v>
          </cell>
          <cell r="AO228">
            <v>218</v>
          </cell>
        </row>
        <row r="229">
          <cell r="B229" t="str">
            <v>05 ปากชม</v>
          </cell>
          <cell r="C229">
            <v>174990</v>
          </cell>
          <cell r="D229">
            <v>157508</v>
          </cell>
          <cell r="E229">
            <v>91602</v>
          </cell>
          <cell r="F229">
            <v>127400</v>
          </cell>
          <cell r="G229">
            <v>51777</v>
          </cell>
          <cell r="H229">
            <v>124049</v>
          </cell>
          <cell r="I229">
            <v>565.24</v>
          </cell>
          <cell r="J229">
            <v>973.69309262166405</v>
          </cell>
          <cell r="M229">
            <v>153941.559634</v>
          </cell>
          <cell r="N229">
            <v>154321</v>
          </cell>
          <cell r="P229">
            <v>137040.29165999999</v>
          </cell>
          <cell r="Q229">
            <v>137040.29165999999</v>
          </cell>
          <cell r="Y229">
            <v>120102.06945</v>
          </cell>
          <cell r="Z229">
            <v>120679.84723</v>
          </cell>
          <cell r="AA229">
            <v>27756</v>
          </cell>
          <cell r="AB229">
            <v>29840</v>
          </cell>
          <cell r="AC229">
            <v>231.10702481280182</v>
          </cell>
          <cell r="AD229">
            <v>247.26877437786428</v>
          </cell>
          <cell r="AE229">
            <v>152212</v>
          </cell>
          <cell r="AF229">
            <v>154321</v>
          </cell>
          <cell r="AG229">
            <v>2201</v>
          </cell>
          <cell r="AH229">
            <v>92</v>
          </cell>
          <cell r="AI229">
            <v>103806</v>
          </cell>
          <cell r="AJ229">
            <v>9379</v>
          </cell>
          <cell r="AK229">
            <v>113093</v>
          </cell>
          <cell r="AL229">
            <v>25341</v>
          </cell>
          <cell r="AM229">
            <v>27964</v>
          </cell>
          <cell r="AN229">
            <v>227</v>
          </cell>
          <cell r="AO229">
            <v>247</v>
          </cell>
        </row>
        <row r="230">
          <cell r="B230" t="str">
            <v>06 ภูกระดึง</v>
          </cell>
          <cell r="C230">
            <v>6014</v>
          </cell>
          <cell r="D230">
            <v>0</v>
          </cell>
          <cell r="E230">
            <v>1587</v>
          </cell>
          <cell r="F230">
            <v>0</v>
          </cell>
          <cell r="G230">
            <v>18</v>
          </cell>
          <cell r="H230">
            <v>0</v>
          </cell>
          <cell r="I230">
            <v>11.31</v>
          </cell>
          <cell r="J230">
            <v>0</v>
          </cell>
          <cell r="M230">
            <v>9679.9909590000007</v>
          </cell>
          <cell r="N230">
            <v>8018</v>
          </cell>
          <cell r="P230">
            <v>4204</v>
          </cell>
          <cell r="Q230">
            <v>4204</v>
          </cell>
          <cell r="Y230">
            <v>3491</v>
          </cell>
          <cell r="Z230">
            <v>3686</v>
          </cell>
          <cell r="AA230">
            <v>771</v>
          </cell>
          <cell r="AB230">
            <v>310</v>
          </cell>
          <cell r="AC230">
            <v>220.90948152391866</v>
          </cell>
          <cell r="AD230">
            <v>84.026044492674984</v>
          </cell>
          <cell r="AE230">
            <v>7977</v>
          </cell>
          <cell r="AF230">
            <v>8018</v>
          </cell>
          <cell r="AG230">
            <v>88</v>
          </cell>
          <cell r="AH230">
            <v>47</v>
          </cell>
          <cell r="AI230">
            <v>4642</v>
          </cell>
          <cell r="AJ230">
            <v>429</v>
          </cell>
          <cell r="AK230">
            <v>5024</v>
          </cell>
          <cell r="AL230">
            <v>900</v>
          </cell>
          <cell r="AM230">
            <v>865</v>
          </cell>
          <cell r="AN230">
            <v>195</v>
          </cell>
          <cell r="AO230">
            <v>172</v>
          </cell>
        </row>
        <row r="231">
          <cell r="B231" t="str">
            <v>07 ภูเรือ</v>
          </cell>
          <cell r="C231">
            <v>26358.75</v>
          </cell>
          <cell r="D231">
            <v>25416.25</v>
          </cell>
          <cell r="E231">
            <v>14870</v>
          </cell>
          <cell r="F231">
            <v>16249</v>
          </cell>
          <cell r="G231">
            <v>1697</v>
          </cell>
          <cell r="H231">
            <v>717</v>
          </cell>
          <cell r="I231">
            <v>114.1</v>
          </cell>
          <cell r="J231">
            <v>44.127638623915317</v>
          </cell>
          <cell r="M231">
            <v>28911.335036</v>
          </cell>
          <cell r="N231">
            <v>29780</v>
          </cell>
          <cell r="P231">
            <v>23713.333330000001</v>
          </cell>
          <cell r="Q231">
            <v>23713.333330000001</v>
          </cell>
          <cell r="Y231">
            <v>22393.333330000001</v>
          </cell>
          <cell r="Z231">
            <v>23713.333330000001</v>
          </cell>
          <cell r="AA231">
            <v>4472</v>
          </cell>
          <cell r="AB231">
            <v>5059</v>
          </cell>
          <cell r="AC231">
            <v>199.69321229542916</v>
          </cell>
          <cell r="AD231">
            <v>213.34101774168414</v>
          </cell>
          <cell r="AE231">
            <v>29570</v>
          </cell>
          <cell r="AF231">
            <v>29780</v>
          </cell>
          <cell r="AG231">
            <v>229</v>
          </cell>
          <cell r="AH231">
            <v>19</v>
          </cell>
          <cell r="AI231">
            <v>17670</v>
          </cell>
          <cell r="AJ231">
            <v>1842</v>
          </cell>
          <cell r="AK231">
            <v>19493</v>
          </cell>
          <cell r="AL231">
            <v>4357</v>
          </cell>
          <cell r="AM231">
            <v>4159</v>
          </cell>
          <cell r="AN231">
            <v>203</v>
          </cell>
          <cell r="AO231">
            <v>213</v>
          </cell>
        </row>
        <row r="232">
          <cell r="B232" t="str">
            <v>08 วังสะพุง</v>
          </cell>
          <cell r="C232">
            <v>128251</v>
          </cell>
          <cell r="D232">
            <v>147555</v>
          </cell>
          <cell r="E232">
            <v>89800</v>
          </cell>
          <cell r="F232">
            <v>111800</v>
          </cell>
          <cell r="G232">
            <v>14502</v>
          </cell>
          <cell r="H232">
            <v>67080</v>
          </cell>
          <cell r="I232">
            <v>161.49</v>
          </cell>
          <cell r="J232">
            <v>600</v>
          </cell>
          <cell r="M232">
            <v>127713.463218</v>
          </cell>
          <cell r="N232">
            <v>127968</v>
          </cell>
          <cell r="P232">
            <v>138449.49645999999</v>
          </cell>
          <cell r="Q232">
            <v>138449.49645999999</v>
          </cell>
          <cell r="Y232">
            <v>133013.16312000001</v>
          </cell>
          <cell r="Z232">
            <v>133013.16312000001</v>
          </cell>
          <cell r="AA232">
            <v>28493</v>
          </cell>
          <cell r="AB232">
            <v>25486</v>
          </cell>
          <cell r="AC232">
            <v>214.2144515874287</v>
          </cell>
          <cell r="AD232">
            <v>191.60789355123484</v>
          </cell>
          <cell r="AE232">
            <v>126900</v>
          </cell>
          <cell r="AF232">
            <v>127968</v>
          </cell>
          <cell r="AG232">
            <v>1357</v>
          </cell>
          <cell r="AH232">
            <v>289</v>
          </cell>
          <cell r="AI232">
            <v>104550</v>
          </cell>
          <cell r="AJ232">
            <v>9282</v>
          </cell>
          <cell r="AK232">
            <v>113543</v>
          </cell>
          <cell r="AL232">
            <v>22561</v>
          </cell>
          <cell r="AM232">
            <v>21756</v>
          </cell>
          <cell r="AN232">
            <v>215</v>
          </cell>
          <cell r="AO232">
            <v>192</v>
          </cell>
        </row>
        <row r="233">
          <cell r="B233" t="str">
            <v>09 นาแห้ว</v>
          </cell>
          <cell r="C233">
            <v>7749.36</v>
          </cell>
          <cell r="D233">
            <v>9223.36</v>
          </cell>
          <cell r="E233">
            <v>4843.43</v>
          </cell>
          <cell r="F233">
            <v>4843.43</v>
          </cell>
          <cell r="G233">
            <v>1550</v>
          </cell>
          <cell r="H233">
            <v>306</v>
          </cell>
          <cell r="I233">
            <v>319.99599999999998</v>
          </cell>
          <cell r="J233">
            <v>63.260127636819355</v>
          </cell>
          <cell r="M233">
            <v>9565.473962</v>
          </cell>
          <cell r="N233">
            <v>9088</v>
          </cell>
          <cell r="P233">
            <v>2682.5</v>
          </cell>
          <cell r="Q233">
            <v>2682.5</v>
          </cell>
          <cell r="Y233">
            <v>2187.5</v>
          </cell>
          <cell r="Z233">
            <v>2187.5</v>
          </cell>
          <cell r="AA233">
            <v>493</v>
          </cell>
          <cell r="AB233">
            <v>589</v>
          </cell>
          <cell r="AC233">
            <v>225.48571428571429</v>
          </cell>
          <cell r="AD233">
            <v>269.14285714285717</v>
          </cell>
          <cell r="AE233">
            <v>9083</v>
          </cell>
          <cell r="AF233">
            <v>9088</v>
          </cell>
          <cell r="AG233">
            <v>210</v>
          </cell>
          <cell r="AH233">
            <v>205</v>
          </cell>
          <cell r="AI233">
            <v>5125</v>
          </cell>
          <cell r="AJ233">
            <v>484</v>
          </cell>
          <cell r="AK233">
            <v>5404</v>
          </cell>
          <cell r="AL233">
            <v>895</v>
          </cell>
          <cell r="AM233">
            <v>1125</v>
          </cell>
          <cell r="AN233">
            <v>187</v>
          </cell>
          <cell r="AO233">
            <v>208</v>
          </cell>
        </row>
        <row r="234">
          <cell r="B234" t="str">
            <v>10 นาด้วง</v>
          </cell>
          <cell r="C234">
            <v>93568.24</v>
          </cell>
          <cell r="D234">
            <v>93568.24</v>
          </cell>
          <cell r="E234">
            <v>40669.129999999997</v>
          </cell>
          <cell r="F234">
            <v>40669.129999999997</v>
          </cell>
          <cell r="G234">
            <v>3018</v>
          </cell>
          <cell r="H234">
            <v>0</v>
          </cell>
          <cell r="I234">
            <v>74.2</v>
          </cell>
          <cell r="J234">
            <v>0</v>
          </cell>
          <cell r="M234">
            <v>96418.899988000005</v>
          </cell>
          <cell r="N234">
            <v>89871</v>
          </cell>
          <cell r="P234">
            <v>78017.5</v>
          </cell>
          <cell r="Q234">
            <v>78017.5</v>
          </cell>
          <cell r="Y234">
            <v>67237.75</v>
          </cell>
          <cell r="Z234">
            <v>67237.75</v>
          </cell>
          <cell r="AA234">
            <v>11918</v>
          </cell>
          <cell r="AB234">
            <v>13387</v>
          </cell>
          <cell r="AC234">
            <v>177.24915690962294</v>
          </cell>
          <cell r="AD234">
            <v>199.10649151704214</v>
          </cell>
          <cell r="AE234">
            <v>97264</v>
          </cell>
          <cell r="AF234">
            <v>96419</v>
          </cell>
          <cell r="AG234">
            <v>405</v>
          </cell>
          <cell r="AH234">
            <v>1250</v>
          </cell>
          <cell r="AI234">
            <v>71229</v>
          </cell>
          <cell r="AJ234">
            <v>5134</v>
          </cell>
          <cell r="AK234">
            <v>75113</v>
          </cell>
          <cell r="AL234">
            <v>16376</v>
          </cell>
          <cell r="AM234">
            <v>16773</v>
          </cell>
          <cell r="AN234">
            <v>221</v>
          </cell>
          <cell r="AO234">
            <v>223</v>
          </cell>
        </row>
        <row r="235">
          <cell r="B235" t="str">
            <v>11 ภูหลวง</v>
          </cell>
          <cell r="C235">
            <v>14527</v>
          </cell>
          <cell r="D235">
            <v>14527</v>
          </cell>
          <cell r="E235">
            <v>12682</v>
          </cell>
          <cell r="F235">
            <v>12682</v>
          </cell>
          <cell r="G235">
            <v>5380</v>
          </cell>
          <cell r="H235">
            <v>19671</v>
          </cell>
          <cell r="I235">
            <v>424.21</v>
          </cell>
          <cell r="J235">
            <v>1551.1247437312727</v>
          </cell>
          <cell r="M235">
            <v>21120.033448999999</v>
          </cell>
          <cell r="N235">
            <v>20007</v>
          </cell>
          <cell r="P235">
            <v>16625.729169999999</v>
          </cell>
          <cell r="Q235">
            <v>16625.729169999999</v>
          </cell>
          <cell r="Y235">
            <v>15138.145829999999</v>
          </cell>
          <cell r="Z235">
            <v>15347.395829999999</v>
          </cell>
          <cell r="AA235">
            <v>2828</v>
          </cell>
          <cell r="AB235">
            <v>2786</v>
          </cell>
          <cell r="AC235">
            <v>186.84099636527284</v>
          </cell>
          <cell r="AD235">
            <v>181.51442634681823</v>
          </cell>
          <cell r="AE235">
            <v>21249</v>
          </cell>
          <cell r="AF235">
            <v>21120</v>
          </cell>
          <cell r="AG235">
            <v>138</v>
          </cell>
          <cell r="AH235">
            <v>267</v>
          </cell>
          <cell r="AI235">
            <v>13007</v>
          </cell>
          <cell r="AJ235">
            <v>1357</v>
          </cell>
          <cell r="AK235">
            <v>14097</v>
          </cell>
          <cell r="AL235">
            <v>2956</v>
          </cell>
          <cell r="AM235">
            <v>3017</v>
          </cell>
          <cell r="AN235">
            <v>212</v>
          </cell>
          <cell r="AO235">
            <v>214</v>
          </cell>
        </row>
        <row r="236">
          <cell r="B236" t="str">
            <v>12 ผาขาว</v>
          </cell>
          <cell r="C236">
            <v>21027</v>
          </cell>
          <cell r="D236">
            <v>16568</v>
          </cell>
          <cell r="E236">
            <v>18921</v>
          </cell>
          <cell r="F236">
            <v>14888</v>
          </cell>
          <cell r="G236">
            <v>1691</v>
          </cell>
          <cell r="H236">
            <v>1184</v>
          </cell>
          <cell r="I236">
            <v>89.37</v>
          </cell>
          <cell r="J236">
            <v>79.524299435787213</v>
          </cell>
          <cell r="M236">
            <v>23924.78054</v>
          </cell>
          <cell r="N236">
            <v>17551</v>
          </cell>
          <cell r="P236">
            <v>24764.625</v>
          </cell>
          <cell r="Q236">
            <v>24764.625</v>
          </cell>
          <cell r="Y236">
            <v>23147.416669999999</v>
          </cell>
          <cell r="Z236">
            <v>23147.416669999999</v>
          </cell>
          <cell r="AA236">
            <v>3973</v>
          </cell>
          <cell r="AB236">
            <v>4115</v>
          </cell>
          <cell r="AC236">
            <v>171.64109383399284</v>
          </cell>
          <cell r="AD236">
            <v>177.75669708588694</v>
          </cell>
          <cell r="AE236">
            <v>17825</v>
          </cell>
          <cell r="AF236">
            <v>17551</v>
          </cell>
          <cell r="AG236">
            <v>128</v>
          </cell>
          <cell r="AH236">
            <v>402</v>
          </cell>
          <cell r="AI236">
            <v>14656</v>
          </cell>
          <cell r="AJ236">
            <v>1133</v>
          </cell>
          <cell r="AK236">
            <v>15387</v>
          </cell>
          <cell r="AL236">
            <v>3078</v>
          </cell>
          <cell r="AM236">
            <v>3262</v>
          </cell>
          <cell r="AN236">
            <v>204</v>
          </cell>
          <cell r="AO236">
            <v>212</v>
          </cell>
        </row>
        <row r="237">
          <cell r="B237" t="str">
            <v>13 เอราวัณ</v>
          </cell>
          <cell r="C237">
            <v>25485</v>
          </cell>
          <cell r="D237">
            <v>25485</v>
          </cell>
          <cell r="E237">
            <v>15104</v>
          </cell>
          <cell r="F237">
            <v>15104</v>
          </cell>
          <cell r="G237">
            <v>453</v>
          </cell>
          <cell r="H237">
            <v>2821</v>
          </cell>
          <cell r="I237">
            <v>30</v>
          </cell>
          <cell r="J237">
            <v>186.75185381355934</v>
          </cell>
          <cell r="M237">
            <v>34540.589008000003</v>
          </cell>
          <cell r="N237">
            <v>32856</v>
          </cell>
          <cell r="P237">
            <v>14857</v>
          </cell>
          <cell r="Q237">
            <v>14857</v>
          </cell>
          <cell r="Y237">
            <v>14795</v>
          </cell>
          <cell r="Z237">
            <v>14795</v>
          </cell>
          <cell r="AA237">
            <v>3332</v>
          </cell>
          <cell r="AB237">
            <v>3199</v>
          </cell>
          <cell r="AC237">
            <v>225.1815027597161</v>
          </cell>
          <cell r="AD237">
            <v>216.23363749036838</v>
          </cell>
          <cell r="AE237">
            <v>34531</v>
          </cell>
          <cell r="AF237">
            <v>34541</v>
          </cell>
          <cell r="AG237">
            <v>457</v>
          </cell>
          <cell r="AH237">
            <v>447</v>
          </cell>
          <cell r="AI237">
            <v>28471</v>
          </cell>
          <cell r="AJ237">
            <v>2176</v>
          </cell>
          <cell r="AK237">
            <v>30200</v>
          </cell>
          <cell r="AL237">
            <v>6966</v>
          </cell>
          <cell r="AM237">
            <v>7047</v>
          </cell>
          <cell r="AN237">
            <v>220</v>
          </cell>
          <cell r="AO237">
            <v>233</v>
          </cell>
        </row>
        <row r="238">
          <cell r="B238" t="str">
            <v>14 หนองหิน</v>
          </cell>
          <cell r="C238">
            <v>7340</v>
          </cell>
          <cell r="D238">
            <v>7340</v>
          </cell>
          <cell r="E238">
            <v>1636</v>
          </cell>
          <cell r="F238">
            <v>1636</v>
          </cell>
          <cell r="G238">
            <v>87</v>
          </cell>
          <cell r="H238">
            <v>275</v>
          </cell>
          <cell r="I238">
            <v>53.2</v>
          </cell>
          <cell r="J238">
            <v>167.787304400978</v>
          </cell>
          <cell r="M238">
            <v>8476.7035140000007</v>
          </cell>
          <cell r="N238">
            <v>7592</v>
          </cell>
          <cell r="P238">
            <v>11414</v>
          </cell>
          <cell r="Q238">
            <v>11414</v>
          </cell>
          <cell r="Y238">
            <v>11414</v>
          </cell>
          <cell r="Z238">
            <v>11414</v>
          </cell>
          <cell r="AA238">
            <v>2640</v>
          </cell>
          <cell r="AB238">
            <v>2478</v>
          </cell>
          <cell r="AC238">
            <v>231.30439226651478</v>
          </cell>
          <cell r="AD238">
            <v>217.07208983090939</v>
          </cell>
          <cell r="AE238">
            <v>8563</v>
          </cell>
          <cell r="AF238">
            <v>8477</v>
          </cell>
          <cell r="AG238">
            <v>50</v>
          </cell>
          <cell r="AH238">
            <v>136</v>
          </cell>
          <cell r="AI238">
            <v>7272</v>
          </cell>
          <cell r="AJ238">
            <v>533</v>
          </cell>
          <cell r="AK238">
            <v>7669</v>
          </cell>
          <cell r="AL238">
            <v>1409</v>
          </cell>
          <cell r="AM238">
            <v>1568</v>
          </cell>
          <cell r="AN238">
            <v>218</v>
          </cell>
          <cell r="AO238">
            <v>204</v>
          </cell>
        </row>
        <row r="239">
          <cell r="B239" t="str">
            <v>หนองบัวลำภู</v>
          </cell>
          <cell r="C239">
            <v>134972.65</v>
          </cell>
          <cell r="D239">
            <v>136980.91999999998</v>
          </cell>
          <cell r="E239">
            <v>85040.02</v>
          </cell>
          <cell r="F239">
            <v>85335.02</v>
          </cell>
          <cell r="G239">
            <v>30216</v>
          </cell>
          <cell r="H239">
            <v>24101</v>
          </cell>
          <cell r="I239">
            <v>355</v>
          </cell>
          <cell r="J239">
            <v>282</v>
          </cell>
          <cell r="M239">
            <v>115467.61137585486</v>
          </cell>
          <cell r="N239">
            <v>106080</v>
          </cell>
          <cell r="P239">
            <v>74190.24166</v>
          </cell>
          <cell r="Q239">
            <v>73875.056039999996</v>
          </cell>
          <cell r="Y239">
            <v>68174.708329999994</v>
          </cell>
          <cell r="Z239">
            <v>70557.944929999998</v>
          </cell>
          <cell r="AA239">
            <v>11274</v>
          </cell>
          <cell r="AB239">
            <v>10062</v>
          </cell>
          <cell r="AC239">
            <v>165</v>
          </cell>
          <cell r="AD239">
            <v>143</v>
          </cell>
          <cell r="AE239">
            <v>118615</v>
          </cell>
          <cell r="AF239">
            <v>118276</v>
          </cell>
          <cell r="AG239">
            <v>994</v>
          </cell>
          <cell r="AH239">
            <v>1333</v>
          </cell>
          <cell r="AI239">
            <v>108117</v>
          </cell>
          <cell r="AJ239">
            <v>4100</v>
          </cell>
          <cell r="AK239">
            <v>109737</v>
          </cell>
          <cell r="AL239">
            <v>21680</v>
          </cell>
          <cell r="AM239">
            <v>20289</v>
          </cell>
          <cell r="AN239">
            <v>201</v>
          </cell>
          <cell r="AO239">
            <v>185</v>
          </cell>
        </row>
        <row r="240">
          <cell r="B240" t="str">
            <v>01 เมืองหนองบัวลำภู</v>
          </cell>
          <cell r="C240">
            <v>22732</v>
          </cell>
          <cell r="D240">
            <v>22455</v>
          </cell>
          <cell r="E240">
            <v>12263</v>
          </cell>
          <cell r="F240">
            <v>12414</v>
          </cell>
          <cell r="G240">
            <v>938</v>
          </cell>
          <cell r="H240">
            <v>1531</v>
          </cell>
          <cell r="I240">
            <v>76.510000000000005</v>
          </cell>
          <cell r="J240">
            <v>123.30823505719349</v>
          </cell>
          <cell r="M240">
            <v>18517.273648841237</v>
          </cell>
          <cell r="N240">
            <v>20717</v>
          </cell>
          <cell r="P240">
            <v>11995.53333</v>
          </cell>
          <cell r="Q240">
            <v>11995.53333</v>
          </cell>
          <cell r="Y240">
            <v>11677.333329999999</v>
          </cell>
          <cell r="Z240">
            <v>11884.53333</v>
          </cell>
          <cell r="AA240">
            <v>1874</v>
          </cell>
          <cell r="AB240">
            <v>1530</v>
          </cell>
          <cell r="AC240">
            <v>160.44781918287504</v>
          </cell>
          <cell r="AD240">
            <v>128.78076831730337</v>
          </cell>
          <cell r="AE240">
            <v>20850</v>
          </cell>
          <cell r="AF240">
            <v>20717</v>
          </cell>
          <cell r="AG240">
            <v>110</v>
          </cell>
          <cell r="AH240">
            <v>243</v>
          </cell>
          <cell r="AI240">
            <v>19241</v>
          </cell>
          <cell r="AJ240">
            <v>784</v>
          </cell>
          <cell r="AK240">
            <v>19782</v>
          </cell>
          <cell r="AL240">
            <v>4113</v>
          </cell>
          <cell r="AM240">
            <v>3788</v>
          </cell>
          <cell r="AN240">
            <v>186</v>
          </cell>
          <cell r="AO240">
            <v>191</v>
          </cell>
        </row>
        <row r="241">
          <cell r="B241" t="str">
            <v>02 นากลาง</v>
          </cell>
          <cell r="C241">
            <v>23163</v>
          </cell>
          <cell r="D241">
            <v>22359</v>
          </cell>
          <cell r="E241">
            <v>16137</v>
          </cell>
          <cell r="F241">
            <v>16885</v>
          </cell>
          <cell r="G241">
            <v>4246</v>
          </cell>
          <cell r="H241">
            <v>5254</v>
          </cell>
          <cell r="I241">
            <v>263.12</v>
          </cell>
          <cell r="J241">
            <v>311.19233047083208</v>
          </cell>
          <cell r="M241">
            <v>16032.329585393967</v>
          </cell>
          <cell r="N241">
            <v>14236</v>
          </cell>
          <cell r="P241">
            <v>6748.5</v>
          </cell>
          <cell r="Q241">
            <v>6748.5</v>
          </cell>
          <cell r="Y241">
            <v>5948.5</v>
          </cell>
          <cell r="Z241">
            <v>5948.5</v>
          </cell>
          <cell r="AA241">
            <v>966</v>
          </cell>
          <cell r="AB241">
            <v>951</v>
          </cell>
          <cell r="AC241">
            <v>162.45229889888208</v>
          </cell>
          <cell r="AD241">
            <v>159.80457258132301</v>
          </cell>
          <cell r="AE241">
            <v>15872</v>
          </cell>
          <cell r="AF241">
            <v>16032</v>
          </cell>
          <cell r="AG241">
            <v>261</v>
          </cell>
          <cell r="AH241">
            <v>101</v>
          </cell>
          <cell r="AI241">
            <v>14474</v>
          </cell>
          <cell r="AJ241">
            <v>560</v>
          </cell>
          <cell r="AK241">
            <v>14933</v>
          </cell>
          <cell r="AL241">
            <v>2772</v>
          </cell>
          <cell r="AM241">
            <v>2872</v>
          </cell>
          <cell r="AN241">
            <v>187</v>
          </cell>
          <cell r="AO241">
            <v>192</v>
          </cell>
        </row>
        <row r="242">
          <cell r="B242" t="str">
            <v>03 โนนสัง</v>
          </cell>
          <cell r="C242">
            <v>11306.15</v>
          </cell>
          <cell r="D242">
            <v>9316.1200000000008</v>
          </cell>
          <cell r="E242">
            <v>6833.02</v>
          </cell>
          <cell r="F242">
            <v>6217.02</v>
          </cell>
          <cell r="G242">
            <v>255</v>
          </cell>
          <cell r="H242">
            <v>476</v>
          </cell>
          <cell r="I242">
            <v>37.39</v>
          </cell>
          <cell r="J242">
            <v>76.582108469974358</v>
          </cell>
          <cell r="M242">
            <v>7147.60530768837</v>
          </cell>
          <cell r="N242">
            <v>7756</v>
          </cell>
          <cell r="P242">
            <v>3501.6666700000001</v>
          </cell>
          <cell r="Q242">
            <v>3501.6666700000001</v>
          </cell>
          <cell r="Y242">
            <v>2760</v>
          </cell>
          <cell r="Z242">
            <v>3181.6666700000001</v>
          </cell>
          <cell r="AA242">
            <v>531</v>
          </cell>
          <cell r="AB242">
            <v>518</v>
          </cell>
          <cell r="AC242">
            <v>192.2222222210145</v>
          </cell>
          <cell r="AD242">
            <v>162.77108416577153</v>
          </cell>
          <cell r="AE242">
            <v>8056</v>
          </cell>
          <cell r="AF242">
            <v>7756</v>
          </cell>
          <cell r="AG242">
            <v>43</v>
          </cell>
          <cell r="AH242">
            <v>343</v>
          </cell>
          <cell r="AI242">
            <v>6355</v>
          </cell>
          <cell r="AJ242">
            <v>284</v>
          </cell>
          <cell r="AK242">
            <v>6296</v>
          </cell>
          <cell r="AL242">
            <v>1026</v>
          </cell>
          <cell r="AM242">
            <v>1025</v>
          </cell>
          <cell r="AN242">
            <v>171</v>
          </cell>
          <cell r="AO242">
            <v>163</v>
          </cell>
        </row>
        <row r="243">
          <cell r="B243" t="str">
            <v>04 ศรีบุญเรือง</v>
          </cell>
          <cell r="C243">
            <v>28805.5</v>
          </cell>
          <cell r="D243">
            <v>31553.8</v>
          </cell>
          <cell r="E243">
            <v>15039</v>
          </cell>
          <cell r="F243">
            <v>14552</v>
          </cell>
          <cell r="G243">
            <v>5791</v>
          </cell>
          <cell r="H243">
            <v>2604</v>
          </cell>
          <cell r="I243">
            <v>385.07</v>
          </cell>
          <cell r="J243">
            <v>178.94410733919736</v>
          </cell>
          <cell r="M243">
            <v>28238.713180510553</v>
          </cell>
          <cell r="N243">
            <v>22936</v>
          </cell>
          <cell r="P243">
            <v>17385.5</v>
          </cell>
          <cell r="Q243">
            <v>17317.81438</v>
          </cell>
          <cell r="Y243">
            <v>15681.5</v>
          </cell>
          <cell r="Z243">
            <v>16117.81438</v>
          </cell>
          <cell r="AA243">
            <v>2328</v>
          </cell>
          <cell r="AB243">
            <v>2184</v>
          </cell>
          <cell r="AC243">
            <v>148.48171943564071</v>
          </cell>
          <cell r="AD243">
            <v>135.50073840718844</v>
          </cell>
          <cell r="AE243">
            <v>28305</v>
          </cell>
          <cell r="AF243">
            <v>28239</v>
          </cell>
          <cell r="AG243">
            <v>242</v>
          </cell>
          <cell r="AH243">
            <v>308</v>
          </cell>
          <cell r="AI243">
            <v>22515</v>
          </cell>
          <cell r="AJ243">
            <v>987</v>
          </cell>
          <cell r="AK243">
            <v>23194</v>
          </cell>
          <cell r="AL243">
            <v>3898</v>
          </cell>
          <cell r="AM243">
            <v>3143</v>
          </cell>
          <cell r="AN243">
            <v>166</v>
          </cell>
          <cell r="AO243">
            <v>136</v>
          </cell>
        </row>
        <row r="244">
          <cell r="B244" t="str">
            <v>05 สุวรรณคูหา</v>
          </cell>
          <cell r="C244">
            <v>38203</v>
          </cell>
          <cell r="D244">
            <v>43125</v>
          </cell>
          <cell r="E244">
            <v>26241</v>
          </cell>
          <cell r="F244">
            <v>28074</v>
          </cell>
          <cell r="G244">
            <v>18088</v>
          </cell>
          <cell r="H244">
            <v>13894</v>
          </cell>
          <cell r="I244">
            <v>689.29</v>
          </cell>
          <cell r="J244">
            <v>494.91237443898268</v>
          </cell>
          <cell r="M244">
            <v>33963.717902147466</v>
          </cell>
          <cell r="N244">
            <v>29961</v>
          </cell>
          <cell r="P244">
            <v>31577.041659999999</v>
          </cell>
          <cell r="Q244">
            <v>31329.541659999999</v>
          </cell>
          <cell r="Y244">
            <v>29125.375</v>
          </cell>
          <cell r="Z244">
            <v>30443.430550000001</v>
          </cell>
          <cell r="AA244">
            <v>4980</v>
          </cell>
          <cell r="AB244">
            <v>4477</v>
          </cell>
          <cell r="AC244">
            <v>170.97853914121276</v>
          </cell>
          <cell r="AD244">
            <v>147.05319249180346</v>
          </cell>
          <cell r="AE244">
            <v>33964</v>
          </cell>
          <cell r="AF244">
            <v>33964</v>
          </cell>
          <cell r="AG244">
            <v>322</v>
          </cell>
          <cell r="AH244">
            <v>322</v>
          </cell>
          <cell r="AI244">
            <v>33964</v>
          </cell>
          <cell r="AJ244">
            <v>1113</v>
          </cell>
          <cell r="AK244">
            <v>33964</v>
          </cell>
          <cell r="AL244">
            <v>7724</v>
          </cell>
          <cell r="AM244">
            <v>7429</v>
          </cell>
          <cell r="AN244">
            <v>211</v>
          </cell>
          <cell r="AO244">
            <v>219</v>
          </cell>
        </row>
        <row r="245">
          <cell r="B245" t="str">
            <v>07 นาวัง</v>
          </cell>
          <cell r="C245">
            <v>10763</v>
          </cell>
          <cell r="D245">
            <v>8172</v>
          </cell>
          <cell r="E245">
            <v>8527</v>
          </cell>
          <cell r="F245">
            <v>7193</v>
          </cell>
          <cell r="G245">
            <v>898</v>
          </cell>
          <cell r="H245">
            <v>342</v>
          </cell>
          <cell r="I245">
            <v>105.29</v>
          </cell>
          <cell r="J245">
            <v>47.494091477825663</v>
          </cell>
          <cell r="M245">
            <v>11567.971751273277</v>
          </cell>
          <cell r="N245">
            <v>10474</v>
          </cell>
          <cell r="P245">
            <v>2982</v>
          </cell>
          <cell r="Q245">
            <v>2982</v>
          </cell>
          <cell r="Y245">
            <v>2982</v>
          </cell>
          <cell r="Z245">
            <v>2982</v>
          </cell>
          <cell r="AA245">
            <v>595</v>
          </cell>
          <cell r="AB245">
            <v>402</v>
          </cell>
          <cell r="AC245">
            <v>199.67259110328638</v>
          </cell>
          <cell r="AD245">
            <v>134.80672926559356</v>
          </cell>
          <cell r="AE245">
            <v>11568</v>
          </cell>
          <cell r="AF245">
            <v>11568</v>
          </cell>
          <cell r="AG245">
            <v>16</v>
          </cell>
          <cell r="AH245">
            <v>16</v>
          </cell>
          <cell r="AI245">
            <v>11568</v>
          </cell>
          <cell r="AJ245">
            <v>372</v>
          </cell>
          <cell r="AK245">
            <v>11568</v>
          </cell>
          <cell r="AL245">
            <v>2147</v>
          </cell>
          <cell r="AM245">
            <v>2032</v>
          </cell>
          <cell r="AN245">
            <v>190</v>
          </cell>
          <cell r="AO245">
            <v>176</v>
          </cell>
        </row>
        <row r="246">
          <cell r="B246" t="str">
            <v>อุดรธานี</v>
          </cell>
          <cell r="C246">
            <v>460574.55</v>
          </cell>
          <cell r="D246">
            <v>626490.33000000007</v>
          </cell>
          <cell r="E246">
            <v>262541.75</v>
          </cell>
          <cell r="F246">
            <v>345714.78</v>
          </cell>
          <cell r="G246">
            <v>48808</v>
          </cell>
          <cell r="H246">
            <v>40627</v>
          </cell>
          <cell r="I246">
            <v>186</v>
          </cell>
          <cell r="J246">
            <v>118</v>
          </cell>
          <cell r="M246">
            <v>650007.53563468752</v>
          </cell>
          <cell r="N246">
            <v>517260</v>
          </cell>
          <cell r="P246">
            <v>508631.37346999999</v>
          </cell>
          <cell r="Q246">
            <v>507724.70679999999</v>
          </cell>
          <cell r="Y246">
            <v>461420.78457999998</v>
          </cell>
          <cell r="Z246">
            <v>463432.11791999999</v>
          </cell>
          <cell r="AA246">
            <v>89435</v>
          </cell>
          <cell r="AB246">
            <v>91833</v>
          </cell>
          <cell r="AC246">
            <v>194</v>
          </cell>
          <cell r="AD246">
            <v>198</v>
          </cell>
          <cell r="AE246">
            <v>583965</v>
          </cell>
          <cell r="AF246">
            <v>581276</v>
          </cell>
          <cell r="AG246">
            <v>3103</v>
          </cell>
          <cell r="AH246">
            <v>5792</v>
          </cell>
          <cell r="AI246">
            <v>500161</v>
          </cell>
          <cell r="AJ246">
            <v>9500</v>
          </cell>
          <cell r="AK246">
            <v>501773</v>
          </cell>
          <cell r="AL246">
            <v>108547</v>
          </cell>
          <cell r="AM246">
            <v>107126</v>
          </cell>
          <cell r="AN246">
            <v>217</v>
          </cell>
          <cell r="AO246">
            <v>213</v>
          </cell>
        </row>
        <row r="247">
          <cell r="B247" t="str">
            <v>01 เมืองอุดรธานี</v>
          </cell>
          <cell r="C247">
            <v>12429</v>
          </cell>
          <cell r="D247">
            <v>14030</v>
          </cell>
          <cell r="E247">
            <v>6920</v>
          </cell>
          <cell r="F247">
            <v>7906</v>
          </cell>
          <cell r="G247">
            <v>397</v>
          </cell>
          <cell r="H247">
            <v>250</v>
          </cell>
          <cell r="I247">
            <v>57.43</v>
          </cell>
          <cell r="J247">
            <v>31.560207437389323</v>
          </cell>
          <cell r="M247">
            <v>18249.58455625</v>
          </cell>
          <cell r="N247">
            <v>11345</v>
          </cell>
          <cell r="P247">
            <v>7393.5</v>
          </cell>
          <cell r="Q247">
            <v>7393.5</v>
          </cell>
          <cell r="Y247">
            <v>6509.5</v>
          </cell>
          <cell r="Z247">
            <v>6509.5</v>
          </cell>
          <cell r="AA247">
            <v>1563</v>
          </cell>
          <cell r="AB247">
            <v>1373</v>
          </cell>
          <cell r="AC247">
            <v>240.17397649589063</v>
          </cell>
          <cell r="AD247">
            <v>210.93517167217144</v>
          </cell>
          <cell r="AE247">
            <v>18250</v>
          </cell>
          <cell r="AF247">
            <v>18250</v>
          </cell>
          <cell r="AG247">
            <v>100</v>
          </cell>
          <cell r="AH247">
            <v>100</v>
          </cell>
          <cell r="AI247">
            <v>11691</v>
          </cell>
          <cell r="AJ247">
            <v>264</v>
          </cell>
          <cell r="AK247">
            <v>11855</v>
          </cell>
          <cell r="AL247">
            <v>2361</v>
          </cell>
          <cell r="AM247">
            <v>2355</v>
          </cell>
          <cell r="AN247">
            <v>202</v>
          </cell>
          <cell r="AO247">
            <v>199</v>
          </cell>
        </row>
        <row r="248">
          <cell r="B248" t="str">
            <v>02 กุมภวาปี</v>
          </cell>
          <cell r="C248">
            <v>8521</v>
          </cell>
          <cell r="D248">
            <v>7305.75</v>
          </cell>
          <cell r="E248">
            <v>6327</v>
          </cell>
          <cell r="F248">
            <v>6327</v>
          </cell>
          <cell r="G248">
            <v>5027</v>
          </cell>
          <cell r="H248">
            <v>4768</v>
          </cell>
          <cell r="I248">
            <v>794.52</v>
          </cell>
          <cell r="J248">
            <v>753.57120278172908</v>
          </cell>
          <cell r="M248">
            <v>9539.1574989375003</v>
          </cell>
          <cell r="N248">
            <v>9159</v>
          </cell>
          <cell r="P248">
            <v>8298</v>
          </cell>
          <cell r="Q248">
            <v>8298</v>
          </cell>
          <cell r="Y248">
            <v>7938</v>
          </cell>
          <cell r="Z248">
            <v>8298</v>
          </cell>
          <cell r="AA248">
            <v>1750</v>
          </cell>
          <cell r="AB248">
            <v>1759</v>
          </cell>
          <cell r="AC248">
            <v>220.43367346938774</v>
          </cell>
          <cell r="AD248">
            <v>212.00325379609544</v>
          </cell>
          <cell r="AE248">
            <v>9217</v>
          </cell>
          <cell r="AF248">
            <v>9159</v>
          </cell>
          <cell r="AG248">
            <v>23</v>
          </cell>
          <cell r="AH248">
            <v>81</v>
          </cell>
          <cell r="AI248">
            <v>8716</v>
          </cell>
          <cell r="AJ248">
            <v>161</v>
          </cell>
          <cell r="AK248">
            <v>8796</v>
          </cell>
          <cell r="AL248">
            <v>1798</v>
          </cell>
          <cell r="AM248">
            <v>1740</v>
          </cell>
          <cell r="AN248">
            <v>180</v>
          </cell>
          <cell r="AO248">
            <v>198</v>
          </cell>
        </row>
        <row r="249">
          <cell r="B249" t="str">
            <v>03 บ้านดุง</v>
          </cell>
          <cell r="C249">
            <v>58784</v>
          </cell>
          <cell r="D249">
            <v>58784</v>
          </cell>
          <cell r="E249">
            <v>23486</v>
          </cell>
          <cell r="F249">
            <v>23486</v>
          </cell>
          <cell r="G249">
            <v>2338</v>
          </cell>
          <cell r="H249">
            <v>2516</v>
          </cell>
          <cell r="I249">
            <v>99.56</v>
          </cell>
          <cell r="J249">
            <v>107.11913480371285</v>
          </cell>
          <cell r="M249">
            <v>51562.804464250003</v>
          </cell>
          <cell r="N249">
            <v>45063</v>
          </cell>
          <cell r="P249">
            <v>47621.3125</v>
          </cell>
          <cell r="Q249">
            <v>47621.3125</v>
          </cell>
          <cell r="Y249">
            <v>38696.8125</v>
          </cell>
          <cell r="Z249">
            <v>38696.8125</v>
          </cell>
          <cell r="AA249">
            <v>6844</v>
          </cell>
          <cell r="AB249">
            <v>7384</v>
          </cell>
          <cell r="AC249">
            <v>176.86800215547467</v>
          </cell>
          <cell r="AD249">
            <v>190.80397879463587</v>
          </cell>
          <cell r="AE249">
            <v>52014</v>
          </cell>
          <cell r="AF249">
            <v>51563</v>
          </cell>
          <cell r="AG249">
            <v>53</v>
          </cell>
          <cell r="AH249">
            <v>504</v>
          </cell>
          <cell r="AI249">
            <v>52014</v>
          </cell>
          <cell r="AJ249">
            <v>996</v>
          </cell>
          <cell r="AK249">
            <v>51563</v>
          </cell>
          <cell r="AL249">
            <v>11559</v>
          </cell>
          <cell r="AM249">
            <v>11649</v>
          </cell>
          <cell r="AN249">
            <v>236</v>
          </cell>
          <cell r="AO249">
            <v>226</v>
          </cell>
        </row>
        <row r="250">
          <cell r="B250" t="str">
            <v>04 บ้านผือ</v>
          </cell>
          <cell r="C250">
            <v>44358</v>
          </cell>
          <cell r="D250">
            <v>43758</v>
          </cell>
          <cell r="E250">
            <v>15623</v>
          </cell>
          <cell r="F250">
            <v>15623</v>
          </cell>
          <cell r="G250">
            <v>1228</v>
          </cell>
          <cell r="H250">
            <v>847</v>
          </cell>
          <cell r="I250">
            <v>78.61</v>
          </cell>
          <cell r="J250">
            <v>54.229949433527494</v>
          </cell>
          <cell r="M250">
            <v>92829.671618124994</v>
          </cell>
          <cell r="N250">
            <v>73295</v>
          </cell>
          <cell r="P250">
            <v>77020.833329999994</v>
          </cell>
          <cell r="Q250">
            <v>77020.833329999994</v>
          </cell>
          <cell r="Y250">
            <v>76805.777780000004</v>
          </cell>
          <cell r="Z250">
            <v>76805.777780000004</v>
          </cell>
          <cell r="AA250">
            <v>11679</v>
          </cell>
          <cell r="AB250">
            <v>11349</v>
          </cell>
          <cell r="AC250">
            <v>152.05545661632644</v>
          </cell>
          <cell r="AD250">
            <v>147.76597210145457</v>
          </cell>
          <cell r="AE250">
            <v>72844</v>
          </cell>
          <cell r="AF250">
            <v>73295</v>
          </cell>
          <cell r="AG250">
            <v>519</v>
          </cell>
          <cell r="AH250">
            <v>68</v>
          </cell>
          <cell r="AI250">
            <v>55467</v>
          </cell>
          <cell r="AJ250">
            <v>1023</v>
          </cell>
          <cell r="AK250">
            <v>56422</v>
          </cell>
          <cell r="AL250">
            <v>11581</v>
          </cell>
          <cell r="AM250">
            <v>11541</v>
          </cell>
          <cell r="AN250">
            <v>206</v>
          </cell>
          <cell r="AO250">
            <v>205</v>
          </cell>
        </row>
        <row r="251">
          <cell r="B251" t="str">
            <v>05 เพ็ญ</v>
          </cell>
          <cell r="C251">
            <v>18708</v>
          </cell>
          <cell r="D251">
            <v>18708</v>
          </cell>
          <cell r="E251">
            <v>4233</v>
          </cell>
          <cell r="F251">
            <v>4233</v>
          </cell>
          <cell r="G251">
            <v>488</v>
          </cell>
          <cell r="H251">
            <v>1154</v>
          </cell>
          <cell r="I251">
            <v>115.38</v>
          </cell>
          <cell r="J251">
            <v>272.61315851641859</v>
          </cell>
          <cell r="M251">
            <v>19473.861286874999</v>
          </cell>
          <cell r="N251">
            <v>12893</v>
          </cell>
          <cell r="P251">
            <v>10489.8</v>
          </cell>
          <cell r="Q251">
            <v>10489.8</v>
          </cell>
          <cell r="Y251">
            <v>8034.6</v>
          </cell>
          <cell r="Z251">
            <v>8034.6</v>
          </cell>
          <cell r="AA251">
            <v>964</v>
          </cell>
          <cell r="AB251">
            <v>1338</v>
          </cell>
          <cell r="AC251">
            <v>119.99884250616084</v>
          </cell>
          <cell r="AD251">
            <v>166.54577701441266</v>
          </cell>
          <cell r="AE251">
            <v>19766</v>
          </cell>
          <cell r="AF251">
            <v>19474</v>
          </cell>
          <cell r="AG251">
            <v>72</v>
          </cell>
          <cell r="AH251">
            <v>364</v>
          </cell>
          <cell r="AI251">
            <v>13915</v>
          </cell>
          <cell r="AJ251">
            <v>338</v>
          </cell>
          <cell r="AK251">
            <v>13889</v>
          </cell>
          <cell r="AL251">
            <v>2610</v>
          </cell>
          <cell r="AM251">
            <v>2886</v>
          </cell>
          <cell r="AN251">
            <v>188</v>
          </cell>
          <cell r="AO251">
            <v>208</v>
          </cell>
        </row>
        <row r="252">
          <cell r="B252" t="str">
            <v>06 ศรีธาตุ</v>
          </cell>
          <cell r="C252">
            <v>11241</v>
          </cell>
          <cell r="D252">
            <v>11186</v>
          </cell>
          <cell r="E252">
            <v>5348</v>
          </cell>
          <cell r="F252">
            <v>5293</v>
          </cell>
          <cell r="G252">
            <v>3574</v>
          </cell>
          <cell r="H252">
            <v>0</v>
          </cell>
          <cell r="I252">
            <v>668.2</v>
          </cell>
          <cell r="J252">
            <v>0</v>
          </cell>
          <cell r="M252">
            <v>11390.295174687501</v>
          </cell>
          <cell r="N252">
            <v>9113</v>
          </cell>
          <cell r="P252">
            <v>0</v>
          </cell>
          <cell r="Q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11487</v>
          </cell>
          <cell r="AF252">
            <v>11390</v>
          </cell>
          <cell r="AG252">
            <v>0</v>
          </cell>
          <cell r="AH252">
            <v>97</v>
          </cell>
          <cell r="AI252">
            <v>10443</v>
          </cell>
          <cell r="AJ252">
            <v>218</v>
          </cell>
          <cell r="AK252">
            <v>10564</v>
          </cell>
          <cell r="AL252">
            <v>2344</v>
          </cell>
          <cell r="AM252">
            <v>2042</v>
          </cell>
          <cell r="AN252">
            <v>193</v>
          </cell>
          <cell r="AO252">
            <v>193</v>
          </cell>
        </row>
        <row r="253">
          <cell r="B253" t="str">
            <v>07 หนองหาน</v>
          </cell>
          <cell r="C253">
            <v>10524</v>
          </cell>
          <cell r="D253">
            <v>10524</v>
          </cell>
          <cell r="E253">
            <v>4117</v>
          </cell>
          <cell r="F253">
            <v>4117</v>
          </cell>
          <cell r="G253">
            <v>428</v>
          </cell>
          <cell r="H253">
            <v>0</v>
          </cell>
          <cell r="I253">
            <v>103.98</v>
          </cell>
          <cell r="J253">
            <v>0</v>
          </cell>
          <cell r="M253">
            <v>9478.9658738124999</v>
          </cell>
          <cell r="N253">
            <v>7644</v>
          </cell>
          <cell r="P253">
            <v>3756.6666700000001</v>
          </cell>
          <cell r="Q253">
            <v>3756.6666700000001</v>
          </cell>
          <cell r="Y253">
            <v>3756.6666700000001</v>
          </cell>
          <cell r="Z253">
            <v>3756.6666700000001</v>
          </cell>
          <cell r="AA253">
            <v>726</v>
          </cell>
          <cell r="AB253">
            <v>790</v>
          </cell>
          <cell r="AC253">
            <v>193.33726690742034</v>
          </cell>
          <cell r="AD253">
            <v>210.29325624729967</v>
          </cell>
          <cell r="AE253">
            <v>9538</v>
          </cell>
          <cell r="AF253">
            <v>9479</v>
          </cell>
          <cell r="AG253">
            <v>30</v>
          </cell>
          <cell r="AH253">
            <v>89</v>
          </cell>
          <cell r="AI253">
            <v>9538</v>
          </cell>
          <cell r="AJ253">
            <v>184</v>
          </cell>
          <cell r="AK253">
            <v>9479</v>
          </cell>
          <cell r="AL253">
            <v>2051</v>
          </cell>
          <cell r="AM253">
            <v>1993</v>
          </cell>
          <cell r="AN253">
            <v>206</v>
          </cell>
          <cell r="AO253">
            <v>210</v>
          </cell>
        </row>
        <row r="254">
          <cell r="B254" t="str">
            <v>08 น้ำโสม</v>
          </cell>
          <cell r="C254">
            <v>113362</v>
          </cell>
          <cell r="D254">
            <v>128397</v>
          </cell>
          <cell r="E254">
            <v>70544</v>
          </cell>
          <cell r="F254">
            <v>73484</v>
          </cell>
          <cell r="G254">
            <v>6379</v>
          </cell>
          <cell r="H254">
            <v>1901</v>
          </cell>
          <cell r="I254">
            <v>90.42</v>
          </cell>
          <cell r="J254">
            <v>25.873543900713081</v>
          </cell>
          <cell r="M254">
            <v>111827.046685625</v>
          </cell>
          <cell r="N254">
            <v>91162</v>
          </cell>
          <cell r="P254">
            <v>83574.166670000006</v>
          </cell>
          <cell r="Q254">
            <v>82667.5</v>
          </cell>
          <cell r="Y254">
            <v>70011.666670000006</v>
          </cell>
          <cell r="Z254">
            <v>65931.666670000006</v>
          </cell>
          <cell r="AA254">
            <v>13346</v>
          </cell>
          <cell r="AB254">
            <v>14053</v>
          </cell>
          <cell r="AC254">
            <v>190.62793104993796</v>
          </cell>
          <cell r="AD254">
            <v>213.14994690395864</v>
          </cell>
          <cell r="AE254">
            <v>112726</v>
          </cell>
          <cell r="AF254">
            <v>111827</v>
          </cell>
          <cell r="AG254">
            <v>887</v>
          </cell>
          <cell r="AH254">
            <v>1786</v>
          </cell>
          <cell r="AI254">
            <v>86774</v>
          </cell>
          <cell r="AJ254">
            <v>1594</v>
          </cell>
          <cell r="AK254">
            <v>86582</v>
          </cell>
          <cell r="AL254">
            <v>19619</v>
          </cell>
          <cell r="AM254">
            <v>19712</v>
          </cell>
          <cell r="AN254">
            <v>242</v>
          </cell>
          <cell r="AO254">
            <v>228</v>
          </cell>
        </row>
        <row r="255">
          <cell r="B255" t="str">
            <v>09 หนองวัวซอ</v>
          </cell>
          <cell r="C255">
            <v>14752.55</v>
          </cell>
          <cell r="D255">
            <v>21335.58</v>
          </cell>
          <cell r="E255">
            <v>11948.75</v>
          </cell>
          <cell r="F255">
            <v>17716.78</v>
          </cell>
          <cell r="G255">
            <v>11385</v>
          </cell>
          <cell r="H255">
            <v>7157</v>
          </cell>
          <cell r="I255">
            <v>952.84</v>
          </cell>
          <cell r="J255">
            <v>403.97832901915586</v>
          </cell>
          <cell r="M255">
            <v>37640.263938812503</v>
          </cell>
          <cell r="N255">
            <v>31785</v>
          </cell>
          <cell r="P255">
            <v>48699</v>
          </cell>
          <cell r="Q255">
            <v>48699</v>
          </cell>
          <cell r="Y255">
            <v>42779</v>
          </cell>
          <cell r="Z255">
            <v>48169</v>
          </cell>
          <cell r="AA255">
            <v>10432</v>
          </cell>
          <cell r="AB255">
            <v>10968</v>
          </cell>
          <cell r="AC255">
            <v>243.86322728441525</v>
          </cell>
          <cell r="AD255">
            <v>227.69478295169091</v>
          </cell>
          <cell r="AE255">
            <v>31812</v>
          </cell>
          <cell r="AF255">
            <v>31785</v>
          </cell>
          <cell r="AG255">
            <v>82</v>
          </cell>
          <cell r="AH255">
            <v>109</v>
          </cell>
          <cell r="AI255">
            <v>25669</v>
          </cell>
          <cell r="AJ255">
            <v>483</v>
          </cell>
          <cell r="AK255">
            <v>26043</v>
          </cell>
          <cell r="AL255">
            <v>5617</v>
          </cell>
          <cell r="AM255">
            <v>5424</v>
          </cell>
          <cell r="AN255">
            <v>207</v>
          </cell>
          <cell r="AO255">
            <v>208</v>
          </cell>
        </row>
        <row r="256">
          <cell r="B256" t="str">
            <v>10 กุดจับ</v>
          </cell>
          <cell r="C256">
            <v>35266</v>
          </cell>
          <cell r="D256">
            <v>42363</v>
          </cell>
          <cell r="E256">
            <v>25497</v>
          </cell>
          <cell r="F256">
            <v>31724</v>
          </cell>
          <cell r="G256">
            <v>4292</v>
          </cell>
          <cell r="H256">
            <v>6280</v>
          </cell>
          <cell r="I256">
            <v>168.33</v>
          </cell>
          <cell r="J256">
            <v>197.95840688437775</v>
          </cell>
          <cell r="M256">
            <v>40469.895240812504</v>
          </cell>
          <cell r="N256">
            <v>35910</v>
          </cell>
          <cell r="P256">
            <v>39602.75</v>
          </cell>
          <cell r="Q256">
            <v>39602.75</v>
          </cell>
          <cell r="Y256">
            <v>35891.75</v>
          </cell>
          <cell r="Z256">
            <v>35891.75</v>
          </cell>
          <cell r="AA256">
            <v>7641</v>
          </cell>
          <cell r="AB256">
            <v>7711</v>
          </cell>
          <cell r="AC256">
            <v>212.88429792361754</v>
          </cell>
          <cell r="AD256">
            <v>214.82764144963676</v>
          </cell>
          <cell r="AE256">
            <v>40271</v>
          </cell>
          <cell r="AF256">
            <v>40470</v>
          </cell>
          <cell r="AG256">
            <v>290</v>
          </cell>
          <cell r="AH256">
            <v>91</v>
          </cell>
          <cell r="AI256">
            <v>33484</v>
          </cell>
          <cell r="AJ256">
            <v>671</v>
          </cell>
          <cell r="AK256">
            <v>34064</v>
          </cell>
          <cell r="AL256">
            <v>7319</v>
          </cell>
          <cell r="AM256">
            <v>7612</v>
          </cell>
          <cell r="AN256">
            <v>219</v>
          </cell>
          <cell r="AO256">
            <v>223</v>
          </cell>
        </row>
        <row r="257">
          <cell r="B257" t="str">
            <v>11 โนนสะอาด</v>
          </cell>
          <cell r="C257">
            <v>11328</v>
          </cell>
          <cell r="D257">
            <v>6895</v>
          </cell>
          <cell r="E257">
            <v>5518</v>
          </cell>
          <cell r="F257">
            <v>5518</v>
          </cell>
          <cell r="G257">
            <v>315</v>
          </cell>
          <cell r="H257">
            <v>2038</v>
          </cell>
          <cell r="I257">
            <v>57.14</v>
          </cell>
          <cell r="J257">
            <v>369.24818774918447</v>
          </cell>
          <cell r="M257">
            <v>7666.0081767500005</v>
          </cell>
          <cell r="N257">
            <v>6712</v>
          </cell>
          <cell r="P257">
            <v>0</v>
          </cell>
          <cell r="Q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7633</v>
          </cell>
          <cell r="AF257">
            <v>7666</v>
          </cell>
          <cell r="AG257">
            <v>33</v>
          </cell>
          <cell r="AH257">
            <v>0</v>
          </cell>
          <cell r="AI257">
            <v>6747</v>
          </cell>
          <cell r="AJ257">
            <v>129</v>
          </cell>
          <cell r="AK257">
            <v>6876</v>
          </cell>
          <cell r="AL257">
            <v>1404</v>
          </cell>
          <cell r="AM257">
            <v>1376</v>
          </cell>
          <cell r="AN257">
            <v>196</v>
          </cell>
          <cell r="AO257">
            <v>200</v>
          </cell>
        </row>
        <row r="258">
          <cell r="B258" t="str">
            <v>12 สร้างคอม</v>
          </cell>
          <cell r="C258">
            <v>5059</v>
          </cell>
          <cell r="D258">
            <v>5059</v>
          </cell>
          <cell r="E258">
            <v>1250</v>
          </cell>
          <cell r="F258">
            <v>1250</v>
          </cell>
          <cell r="G258">
            <v>429</v>
          </cell>
          <cell r="H258">
            <v>88</v>
          </cell>
          <cell r="I258">
            <v>343.06</v>
          </cell>
          <cell r="J258">
            <v>70.5</v>
          </cell>
          <cell r="M258">
            <v>6127.0802805624999</v>
          </cell>
          <cell r="N258">
            <v>3554</v>
          </cell>
          <cell r="P258">
            <v>1981.5</v>
          </cell>
          <cell r="Q258">
            <v>1981.5</v>
          </cell>
          <cell r="Y258">
            <v>763.33333000000005</v>
          </cell>
          <cell r="Z258">
            <v>896.66665999999998</v>
          </cell>
          <cell r="AA258">
            <v>188</v>
          </cell>
          <cell r="AB258">
            <v>250</v>
          </cell>
          <cell r="AC258">
            <v>246.39738098426801</v>
          </cell>
          <cell r="AD258">
            <v>278.46561544955847</v>
          </cell>
          <cell r="AE258">
            <v>4776</v>
          </cell>
          <cell r="AF258">
            <v>4808</v>
          </cell>
          <cell r="AG258">
            <v>32</v>
          </cell>
          <cell r="AH258">
            <v>0</v>
          </cell>
          <cell r="AI258">
            <v>4006</v>
          </cell>
          <cell r="AJ258">
            <v>85</v>
          </cell>
          <cell r="AK258">
            <v>4091</v>
          </cell>
          <cell r="AL258">
            <v>791</v>
          </cell>
          <cell r="AM258">
            <v>868</v>
          </cell>
          <cell r="AN258">
            <v>180</v>
          </cell>
          <cell r="AO258">
            <v>212</v>
          </cell>
        </row>
        <row r="259">
          <cell r="B259" t="str">
            <v>13 วังสามหมอ</v>
          </cell>
          <cell r="C259">
            <v>49476</v>
          </cell>
          <cell r="D259">
            <v>49476</v>
          </cell>
          <cell r="E259">
            <v>40346</v>
          </cell>
          <cell r="F259">
            <v>40346</v>
          </cell>
          <cell r="G259">
            <v>3632</v>
          </cell>
          <cell r="H259">
            <v>0</v>
          </cell>
          <cell r="I259">
            <v>90.01</v>
          </cell>
          <cell r="J259">
            <v>0</v>
          </cell>
          <cell r="M259">
            <v>70557.750060000006</v>
          </cell>
          <cell r="N259">
            <v>56741</v>
          </cell>
          <cell r="P259">
            <v>65311.5</v>
          </cell>
          <cell r="Q259">
            <v>65311.5</v>
          </cell>
          <cell r="Y259">
            <v>65024.5</v>
          </cell>
          <cell r="Z259">
            <v>65106.5</v>
          </cell>
          <cell r="AA259">
            <v>14815</v>
          </cell>
          <cell r="AB259">
            <v>14885</v>
          </cell>
          <cell r="AC259">
            <v>227.83424452829317</v>
          </cell>
          <cell r="AD259">
            <v>228.63159592360211</v>
          </cell>
          <cell r="AE259">
            <v>57836</v>
          </cell>
          <cell r="AF259">
            <v>56741</v>
          </cell>
          <cell r="AG259">
            <v>42</v>
          </cell>
          <cell r="AH259">
            <v>1137</v>
          </cell>
          <cell r="AI259">
            <v>53570</v>
          </cell>
          <cell r="AJ259">
            <v>943</v>
          </cell>
          <cell r="AK259">
            <v>53376</v>
          </cell>
          <cell r="AL259">
            <v>10107</v>
          </cell>
          <cell r="AM259">
            <v>10412</v>
          </cell>
          <cell r="AN259">
            <v>197</v>
          </cell>
          <cell r="AO259">
            <v>195</v>
          </cell>
        </row>
        <row r="260">
          <cell r="B260" t="str">
            <v>14 ทุ่งฝน</v>
          </cell>
          <cell r="C260">
            <v>8889</v>
          </cell>
          <cell r="D260">
            <v>8889</v>
          </cell>
          <cell r="E260">
            <v>8204</v>
          </cell>
          <cell r="F260">
            <v>8204</v>
          </cell>
          <cell r="G260">
            <v>725</v>
          </cell>
          <cell r="H260">
            <v>1621</v>
          </cell>
          <cell r="I260">
            <v>88.43</v>
          </cell>
          <cell r="J260">
            <v>197.56094588005851</v>
          </cell>
          <cell r="M260">
            <v>6198.5809338874997</v>
          </cell>
          <cell r="N260">
            <v>6061</v>
          </cell>
          <cell r="P260">
            <v>7354.25</v>
          </cell>
          <cell r="Q260">
            <v>7354.25</v>
          </cell>
          <cell r="Y260">
            <v>6875.75</v>
          </cell>
          <cell r="Z260">
            <v>6875.75</v>
          </cell>
          <cell r="AA260">
            <v>1269</v>
          </cell>
          <cell r="AB260">
            <v>1342</v>
          </cell>
          <cell r="AC260">
            <v>184.54677671526741</v>
          </cell>
          <cell r="AD260">
            <v>195.23397447551176</v>
          </cell>
          <cell r="AE260">
            <v>6126</v>
          </cell>
          <cell r="AF260">
            <v>6061</v>
          </cell>
          <cell r="AG260">
            <v>141</v>
          </cell>
          <cell r="AH260">
            <v>206</v>
          </cell>
          <cell r="AI260">
            <v>6126</v>
          </cell>
          <cell r="AJ260">
            <v>123</v>
          </cell>
          <cell r="AK260">
            <v>6043</v>
          </cell>
          <cell r="AL260">
            <v>1188</v>
          </cell>
          <cell r="AM260">
            <v>1225</v>
          </cell>
          <cell r="AN260">
            <v>208</v>
          </cell>
          <cell r="AO260">
            <v>203</v>
          </cell>
        </row>
        <row r="261">
          <cell r="B261" t="str">
            <v>15 ไชยวาน</v>
          </cell>
          <cell r="C261">
            <v>9307</v>
          </cell>
          <cell r="D261">
            <v>8940</v>
          </cell>
          <cell r="E261">
            <v>5267</v>
          </cell>
          <cell r="F261">
            <v>4900</v>
          </cell>
          <cell r="G261">
            <v>270</v>
          </cell>
          <cell r="H261">
            <v>0</v>
          </cell>
          <cell r="I261">
            <v>51.18</v>
          </cell>
          <cell r="J261">
            <v>0</v>
          </cell>
          <cell r="M261">
            <v>18291.130589125001</v>
          </cell>
          <cell r="N261">
            <v>11735</v>
          </cell>
          <cell r="P261">
            <v>24660.208330000001</v>
          </cell>
          <cell r="Q261">
            <v>24660.208330000001</v>
          </cell>
          <cell r="Y261">
            <v>22886.875</v>
          </cell>
          <cell r="Z261">
            <v>22886.875</v>
          </cell>
          <cell r="AA261">
            <v>4002</v>
          </cell>
          <cell r="AB261">
            <v>4290</v>
          </cell>
          <cell r="AC261">
            <v>174.87355380190613</v>
          </cell>
          <cell r="AD261">
            <v>187.45239720713289</v>
          </cell>
          <cell r="AE261">
            <v>11925</v>
          </cell>
          <cell r="AF261">
            <v>11735</v>
          </cell>
          <cell r="AG261">
            <v>176</v>
          </cell>
          <cell r="AH261">
            <v>366</v>
          </cell>
          <cell r="AI261">
            <v>9279</v>
          </cell>
          <cell r="AJ261">
            <v>172</v>
          </cell>
          <cell r="AK261">
            <v>9085</v>
          </cell>
          <cell r="AL261">
            <v>2019</v>
          </cell>
          <cell r="AM261">
            <v>1703</v>
          </cell>
          <cell r="AN261">
            <v>191</v>
          </cell>
          <cell r="AO261">
            <v>187</v>
          </cell>
        </row>
        <row r="262">
          <cell r="B262" t="str">
            <v>16 หนองแสง</v>
          </cell>
          <cell r="C262">
            <v>24138</v>
          </cell>
          <cell r="D262">
            <v>17184</v>
          </cell>
          <cell r="E262">
            <v>11906</v>
          </cell>
          <cell r="F262">
            <v>11826</v>
          </cell>
          <cell r="G262">
            <v>5761</v>
          </cell>
          <cell r="H262">
            <v>7568</v>
          </cell>
          <cell r="I262">
            <v>483.88</v>
          </cell>
          <cell r="J262">
            <v>639.90360223236939</v>
          </cell>
          <cell r="M262">
            <v>20415</v>
          </cell>
          <cell r="N262">
            <v>11190</v>
          </cell>
          <cell r="P262">
            <v>7798.0526300000001</v>
          </cell>
          <cell r="Q262">
            <v>7798.0526300000001</v>
          </cell>
          <cell r="Y262">
            <v>7798.0526300000001</v>
          </cell>
          <cell r="Z262">
            <v>7798.0526300000001</v>
          </cell>
          <cell r="AA262">
            <v>1860</v>
          </cell>
          <cell r="AB262">
            <v>1721</v>
          </cell>
          <cell r="AC262">
            <v>238.56116241677634</v>
          </cell>
          <cell r="AD262">
            <v>220.68490450801175</v>
          </cell>
          <cell r="AE262">
            <v>20448</v>
          </cell>
          <cell r="AF262">
            <v>20415</v>
          </cell>
          <cell r="AG262">
            <v>0</v>
          </cell>
          <cell r="AH262">
            <v>33</v>
          </cell>
          <cell r="AI262">
            <v>16667</v>
          </cell>
          <cell r="AJ262">
            <v>354</v>
          </cell>
          <cell r="AK262">
            <v>16988</v>
          </cell>
          <cell r="AL262">
            <v>4107</v>
          </cell>
          <cell r="AM262">
            <v>3749</v>
          </cell>
          <cell r="AN262">
            <v>199</v>
          </cell>
          <cell r="AO262">
            <v>221</v>
          </cell>
        </row>
        <row r="263">
          <cell r="B263" t="str">
            <v>17 นายูง</v>
          </cell>
          <cell r="C263">
            <v>8455</v>
          </cell>
          <cell r="D263">
            <v>157553</v>
          </cell>
          <cell r="E263">
            <v>7224</v>
          </cell>
          <cell r="F263">
            <v>74852</v>
          </cell>
          <cell r="G263">
            <v>1723</v>
          </cell>
          <cell r="H263">
            <v>4092</v>
          </cell>
          <cell r="I263">
            <v>238.55</v>
          </cell>
          <cell r="J263">
            <v>54.668679527601135</v>
          </cell>
          <cell r="M263">
            <v>107741.47522937501</v>
          </cell>
          <cell r="N263">
            <v>82754</v>
          </cell>
          <cell r="P263">
            <v>63573.833339999997</v>
          </cell>
          <cell r="Q263">
            <v>63573.833339999997</v>
          </cell>
          <cell r="Y263">
            <v>58000.5</v>
          </cell>
          <cell r="Z263">
            <v>58000.500010000003</v>
          </cell>
          <cell r="AA263">
            <v>10794</v>
          </cell>
          <cell r="AB263">
            <v>10847</v>
          </cell>
          <cell r="AC263">
            <v>186.10885538348808</v>
          </cell>
          <cell r="AD263">
            <v>187.00821541417605</v>
          </cell>
          <cell r="AE263">
            <v>82754</v>
          </cell>
          <cell r="AF263">
            <v>82754</v>
          </cell>
          <cell r="AG263">
            <v>502</v>
          </cell>
          <cell r="AH263">
            <v>502</v>
          </cell>
          <cell r="AI263">
            <v>82754</v>
          </cell>
          <cell r="AJ263">
            <v>1499</v>
          </cell>
          <cell r="AK263">
            <v>82754</v>
          </cell>
          <cell r="AL263">
            <v>19130</v>
          </cell>
          <cell r="AM263">
            <v>18120</v>
          </cell>
          <cell r="AN263">
            <v>244</v>
          </cell>
          <cell r="AO263">
            <v>219</v>
          </cell>
        </row>
        <row r="264">
          <cell r="B264" t="str">
            <v>18 พิบูลย์รักษ์</v>
          </cell>
          <cell r="C264">
            <v>3528</v>
          </cell>
          <cell r="D264">
            <v>3654</v>
          </cell>
          <cell r="E264">
            <v>1094</v>
          </cell>
          <cell r="F264">
            <v>1220</v>
          </cell>
          <cell r="G264">
            <v>116</v>
          </cell>
          <cell r="H264">
            <v>0</v>
          </cell>
          <cell r="I264">
            <v>106</v>
          </cell>
          <cell r="J264">
            <v>0</v>
          </cell>
          <cell r="M264">
            <v>3083</v>
          </cell>
          <cell r="N264">
            <v>2790</v>
          </cell>
          <cell r="P264">
            <v>0</v>
          </cell>
          <cell r="Q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3253</v>
          </cell>
          <cell r="AF264">
            <v>3083</v>
          </cell>
          <cell r="AG264">
            <v>0</v>
          </cell>
          <cell r="AH264">
            <v>170</v>
          </cell>
          <cell r="AI264">
            <v>2565</v>
          </cell>
          <cell r="AJ264">
            <v>52</v>
          </cell>
          <cell r="AK264">
            <v>2447</v>
          </cell>
          <cell r="AL264">
            <v>511</v>
          </cell>
          <cell r="AM264">
            <v>461</v>
          </cell>
          <cell r="AN264">
            <v>209</v>
          </cell>
          <cell r="AO264">
            <v>188</v>
          </cell>
        </row>
        <row r="265">
          <cell r="B265" t="str">
            <v>19 กู่แก้ว</v>
          </cell>
          <cell r="C265">
            <v>10116</v>
          </cell>
          <cell r="D265">
            <v>10116</v>
          </cell>
          <cell r="E265">
            <v>7090</v>
          </cell>
          <cell r="F265">
            <v>7090</v>
          </cell>
          <cell r="G265">
            <v>283</v>
          </cell>
          <cell r="H265">
            <v>196</v>
          </cell>
          <cell r="I265">
            <v>39.880000000000003</v>
          </cell>
          <cell r="J265">
            <v>27.647390691114246</v>
          </cell>
          <cell r="M265">
            <v>6603.6228431875006</v>
          </cell>
          <cell r="N265">
            <v>7119</v>
          </cell>
          <cell r="P265">
            <v>11496</v>
          </cell>
          <cell r="Q265">
            <v>11496</v>
          </cell>
          <cell r="Y265">
            <v>9648</v>
          </cell>
          <cell r="Z265">
            <v>9774</v>
          </cell>
          <cell r="AA265">
            <v>1562</v>
          </cell>
          <cell r="AB265">
            <v>1773</v>
          </cell>
          <cell r="AC265">
            <v>161.84825870646767</v>
          </cell>
          <cell r="AD265">
            <v>181.41497851442602</v>
          </cell>
          <cell r="AE265">
            <v>9965</v>
          </cell>
          <cell r="AF265">
            <v>10086</v>
          </cell>
          <cell r="AG265">
            <v>121</v>
          </cell>
          <cell r="AH265">
            <v>0</v>
          </cell>
          <cell r="AI265">
            <v>9723</v>
          </cell>
          <cell r="AJ265">
            <v>181</v>
          </cell>
          <cell r="AK265">
            <v>9904</v>
          </cell>
          <cell r="AL265">
            <v>2274</v>
          </cell>
          <cell r="AM265">
            <v>2099</v>
          </cell>
          <cell r="AN265">
            <v>199</v>
          </cell>
          <cell r="AO265">
            <v>212</v>
          </cell>
        </row>
        <row r="266">
          <cell r="B266" t="str">
            <v>20 ประจักษ์ศิลปาคม</v>
          </cell>
          <cell r="C266">
            <v>2333</v>
          </cell>
          <cell r="D266">
            <v>2333</v>
          </cell>
          <cell r="E266">
            <v>599</v>
          </cell>
          <cell r="F266">
            <v>599</v>
          </cell>
          <cell r="G266">
            <v>18</v>
          </cell>
          <cell r="H266">
            <v>151</v>
          </cell>
          <cell r="I266">
            <v>30.7</v>
          </cell>
          <cell r="J266">
            <v>252.787979966611</v>
          </cell>
          <cell r="M266">
            <v>862.3411836125</v>
          </cell>
          <cell r="N266">
            <v>1235</v>
          </cell>
          <cell r="P266">
            <v>0</v>
          </cell>
          <cell r="Q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1324</v>
          </cell>
          <cell r="AF266">
            <v>1235</v>
          </cell>
          <cell r="AG266">
            <v>0</v>
          </cell>
          <cell r="AH266">
            <v>89</v>
          </cell>
          <cell r="AI266">
            <v>1013</v>
          </cell>
          <cell r="AJ266">
            <v>28</v>
          </cell>
          <cell r="AK266">
            <v>952</v>
          </cell>
          <cell r="AL266">
            <v>157</v>
          </cell>
          <cell r="AM266">
            <v>159</v>
          </cell>
          <cell r="AN266">
            <v>179</v>
          </cell>
          <cell r="AO266">
            <v>167</v>
          </cell>
        </row>
        <row r="267">
          <cell r="B267" t="str">
            <v>หนองคาย</v>
          </cell>
          <cell r="C267">
            <v>295652.41000000003</v>
          </cell>
          <cell r="D267">
            <v>323919</v>
          </cell>
          <cell r="E267">
            <v>200688.89</v>
          </cell>
          <cell r="F267">
            <v>228194.02000000002</v>
          </cell>
          <cell r="G267">
            <v>38672</v>
          </cell>
          <cell r="H267">
            <v>43322</v>
          </cell>
          <cell r="I267">
            <v>193</v>
          </cell>
          <cell r="J267">
            <v>190</v>
          </cell>
          <cell r="M267">
            <v>352001.61323896056</v>
          </cell>
          <cell r="N267">
            <v>328146</v>
          </cell>
          <cell r="P267">
            <v>322267.46041</v>
          </cell>
          <cell r="Q267">
            <v>323267.46041</v>
          </cell>
          <cell r="Y267">
            <v>285009.61804999999</v>
          </cell>
          <cell r="Z267">
            <v>291528.95137999998</v>
          </cell>
          <cell r="AA267">
            <v>58709</v>
          </cell>
          <cell r="AB267">
            <v>62243</v>
          </cell>
          <cell r="AC267">
            <v>206</v>
          </cell>
          <cell r="AD267">
            <v>214</v>
          </cell>
          <cell r="AE267">
            <v>334896</v>
          </cell>
          <cell r="AF267">
            <v>334058</v>
          </cell>
          <cell r="AG267">
            <v>3841</v>
          </cell>
          <cell r="AH267">
            <v>4679</v>
          </cell>
          <cell r="AI267">
            <v>252526</v>
          </cell>
          <cell r="AJ267">
            <v>13769</v>
          </cell>
          <cell r="AK267">
            <v>261615</v>
          </cell>
          <cell r="AL267">
            <v>55809</v>
          </cell>
          <cell r="AM267">
            <v>57307</v>
          </cell>
          <cell r="AN267">
            <v>221</v>
          </cell>
          <cell r="AO267">
            <v>219</v>
          </cell>
        </row>
        <row r="268">
          <cell r="B268" t="str">
            <v>01 เมืองหนองคาย</v>
          </cell>
          <cell r="C268">
            <v>2328</v>
          </cell>
          <cell r="D268">
            <v>2212.5</v>
          </cell>
          <cell r="E268">
            <v>1279</v>
          </cell>
          <cell r="F268">
            <v>1300.5</v>
          </cell>
          <cell r="G268">
            <v>674</v>
          </cell>
          <cell r="H268">
            <v>53</v>
          </cell>
          <cell r="I268">
            <v>526.84</v>
          </cell>
          <cell r="J268">
            <v>41.058823529411768</v>
          </cell>
          <cell r="M268">
            <v>4472.6701244757996</v>
          </cell>
          <cell r="N268">
            <v>3402</v>
          </cell>
          <cell r="P268">
            <v>0</v>
          </cell>
          <cell r="Q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3403</v>
          </cell>
          <cell r="AF268">
            <v>3402</v>
          </cell>
          <cell r="AG268">
            <v>22</v>
          </cell>
          <cell r="AH268">
            <v>23</v>
          </cell>
          <cell r="AI268">
            <v>1879</v>
          </cell>
          <cell r="AJ268">
            <v>119</v>
          </cell>
          <cell r="AK268">
            <v>1975</v>
          </cell>
          <cell r="AL268">
            <v>377</v>
          </cell>
          <cell r="AM268">
            <v>335</v>
          </cell>
          <cell r="AN268">
            <v>168</v>
          </cell>
          <cell r="AO268">
            <v>170</v>
          </cell>
        </row>
        <row r="269">
          <cell r="B269" t="str">
            <v>02 ท่าบ่อ</v>
          </cell>
          <cell r="C269">
            <v>9452.01</v>
          </cell>
          <cell r="D269">
            <v>7474.71</v>
          </cell>
          <cell r="E269">
            <v>4719.04</v>
          </cell>
          <cell r="F269">
            <v>4411.5200000000004</v>
          </cell>
          <cell r="G269">
            <v>142</v>
          </cell>
          <cell r="H269">
            <v>611</v>
          </cell>
          <cell r="I269">
            <v>30</v>
          </cell>
          <cell r="J269">
            <v>138.60018769041054</v>
          </cell>
          <cell r="M269">
            <v>5735.16744798328</v>
          </cell>
          <cell r="N269">
            <v>7485</v>
          </cell>
          <cell r="P269">
            <v>4768.75</v>
          </cell>
          <cell r="Q269">
            <v>4768.75</v>
          </cell>
          <cell r="Y269">
            <v>4600.75</v>
          </cell>
          <cell r="Z269">
            <v>4600.75</v>
          </cell>
          <cell r="AA269">
            <v>764</v>
          </cell>
          <cell r="AB269">
            <v>923</v>
          </cell>
          <cell r="AC269">
            <v>165.99494647611803</v>
          </cell>
          <cell r="AD269">
            <v>200.67546052274085</v>
          </cell>
          <cell r="AE269">
            <v>7464</v>
          </cell>
          <cell r="AF269">
            <v>7485</v>
          </cell>
          <cell r="AG269">
            <v>73</v>
          </cell>
          <cell r="AH269">
            <v>52</v>
          </cell>
          <cell r="AI269">
            <v>4307</v>
          </cell>
          <cell r="AJ269">
            <v>264</v>
          </cell>
          <cell r="AK269">
            <v>4519</v>
          </cell>
          <cell r="AL269">
            <v>726</v>
          </cell>
          <cell r="AM269">
            <v>843</v>
          </cell>
          <cell r="AN269">
            <v>183</v>
          </cell>
          <cell r="AO269">
            <v>187</v>
          </cell>
        </row>
        <row r="270">
          <cell r="B270" t="str">
            <v>03 โพนพิสัย</v>
          </cell>
          <cell r="C270">
            <v>56040.17</v>
          </cell>
          <cell r="D270">
            <v>61904</v>
          </cell>
          <cell r="E270">
            <v>37416.410000000003</v>
          </cell>
          <cell r="F270">
            <v>38579</v>
          </cell>
          <cell r="G270">
            <v>10325</v>
          </cell>
          <cell r="H270">
            <v>9925</v>
          </cell>
          <cell r="I270">
            <v>275.95999999999998</v>
          </cell>
          <cell r="J270">
            <v>257.27613468467302</v>
          </cell>
          <cell r="M270">
            <v>77388.746093516049</v>
          </cell>
          <cell r="N270">
            <v>70526</v>
          </cell>
          <cell r="P270">
            <v>79416.808749999997</v>
          </cell>
          <cell r="Q270">
            <v>79416.808749999997</v>
          </cell>
          <cell r="Y270">
            <v>75751.975420000002</v>
          </cell>
          <cell r="Z270">
            <v>75976.725420000002</v>
          </cell>
          <cell r="AA270">
            <v>15790</v>
          </cell>
          <cell r="AB270">
            <v>17981</v>
          </cell>
          <cell r="AC270">
            <v>208.44082607463176</v>
          </cell>
          <cell r="AD270">
            <v>236.66371269979376</v>
          </cell>
          <cell r="AE270">
            <v>71185</v>
          </cell>
          <cell r="AF270">
            <v>70526</v>
          </cell>
          <cell r="AG270">
            <v>764</v>
          </cell>
          <cell r="AH270">
            <v>1423</v>
          </cell>
          <cell r="AI270">
            <v>45865</v>
          </cell>
          <cell r="AJ270">
            <v>2481</v>
          </cell>
          <cell r="AK270">
            <v>46923</v>
          </cell>
          <cell r="AL270">
            <v>9916</v>
          </cell>
          <cell r="AM270">
            <v>10745</v>
          </cell>
          <cell r="AN270">
            <v>225</v>
          </cell>
          <cell r="AO270">
            <v>229</v>
          </cell>
        </row>
        <row r="271">
          <cell r="B271" t="str">
            <v>04 ศรีเชียงใหม่</v>
          </cell>
          <cell r="C271">
            <v>8676</v>
          </cell>
          <cell r="D271">
            <v>9378</v>
          </cell>
          <cell r="E271">
            <v>8571</v>
          </cell>
          <cell r="F271">
            <v>8571</v>
          </cell>
          <cell r="G271">
            <v>1229</v>
          </cell>
          <cell r="H271">
            <v>542</v>
          </cell>
          <cell r="I271">
            <v>143.4</v>
          </cell>
          <cell r="J271">
            <v>63.233520009333802</v>
          </cell>
          <cell r="M271">
            <v>12889.673109362901</v>
          </cell>
          <cell r="N271">
            <v>13219</v>
          </cell>
          <cell r="P271">
            <v>6384.3333300000004</v>
          </cell>
          <cell r="Q271">
            <v>6384.3333300000004</v>
          </cell>
          <cell r="Y271">
            <v>6352.3333300000004</v>
          </cell>
          <cell r="Z271">
            <v>6352.3333300000004</v>
          </cell>
          <cell r="AA271">
            <v>1573</v>
          </cell>
          <cell r="AB271">
            <v>1587</v>
          </cell>
          <cell r="AC271">
            <v>247.61898527922494</v>
          </cell>
          <cell r="AD271">
            <v>249.85713923957451</v>
          </cell>
          <cell r="AE271">
            <v>13179</v>
          </cell>
          <cell r="AF271">
            <v>13219</v>
          </cell>
          <cell r="AG271">
            <v>142</v>
          </cell>
          <cell r="AH271">
            <v>102</v>
          </cell>
          <cell r="AI271">
            <v>9164</v>
          </cell>
          <cell r="AJ271">
            <v>512</v>
          </cell>
          <cell r="AK271">
            <v>9574</v>
          </cell>
          <cell r="AL271">
            <v>1974</v>
          </cell>
          <cell r="AM271">
            <v>2122</v>
          </cell>
          <cell r="AN271">
            <v>224</v>
          </cell>
          <cell r="AO271">
            <v>222</v>
          </cell>
        </row>
        <row r="272">
          <cell r="B272" t="str">
            <v>05 สังคม</v>
          </cell>
          <cell r="C272">
            <v>73769</v>
          </cell>
          <cell r="D272">
            <v>74931</v>
          </cell>
          <cell r="E272">
            <v>61048</v>
          </cell>
          <cell r="F272">
            <v>61048</v>
          </cell>
          <cell r="G272">
            <v>5510</v>
          </cell>
          <cell r="H272">
            <v>5314</v>
          </cell>
          <cell r="I272">
            <v>90.25</v>
          </cell>
          <cell r="J272">
            <v>87.038068405189364</v>
          </cell>
          <cell r="M272">
            <v>67962.349257880211</v>
          </cell>
          <cell r="N272">
            <v>71546</v>
          </cell>
          <cell r="P272">
            <v>86269.791660000003</v>
          </cell>
          <cell r="Q272">
            <v>86269.791660000003</v>
          </cell>
          <cell r="Y272">
            <v>65155.347220000003</v>
          </cell>
          <cell r="Z272">
            <v>69457.013890000002</v>
          </cell>
          <cell r="AA272">
            <v>14379</v>
          </cell>
          <cell r="AB272">
            <v>14906</v>
          </cell>
          <cell r="AC272">
            <v>220.68593543748747</v>
          </cell>
          <cell r="AD272">
            <v>214.60150312445285</v>
          </cell>
          <cell r="AE272">
            <v>72071</v>
          </cell>
          <cell r="AF272">
            <v>71546</v>
          </cell>
          <cell r="AG272">
            <v>1256</v>
          </cell>
          <cell r="AH272">
            <v>1781</v>
          </cell>
          <cell r="AI272">
            <v>56809</v>
          </cell>
          <cell r="AJ272">
            <v>3297</v>
          </cell>
          <cell r="AK272">
            <v>58325</v>
          </cell>
          <cell r="AL272">
            <v>12347</v>
          </cell>
          <cell r="AM272">
            <v>12517</v>
          </cell>
          <cell r="AN272">
            <v>230</v>
          </cell>
          <cell r="AO272">
            <v>215</v>
          </cell>
        </row>
        <row r="273">
          <cell r="B273" t="str">
            <v>06 สระใคร</v>
          </cell>
          <cell r="C273">
            <v>4535.2</v>
          </cell>
          <cell r="D273">
            <v>5403</v>
          </cell>
          <cell r="E273">
            <v>1629.2</v>
          </cell>
          <cell r="F273">
            <v>2497</v>
          </cell>
          <cell r="G273">
            <v>0</v>
          </cell>
          <cell r="H273">
            <v>359</v>
          </cell>
          <cell r="I273">
            <v>0</v>
          </cell>
          <cell r="J273">
            <v>143.72246696035242</v>
          </cell>
          <cell r="M273">
            <v>7185.5039991090471</v>
          </cell>
          <cell r="N273">
            <v>4171</v>
          </cell>
          <cell r="P273">
            <v>9086</v>
          </cell>
          <cell r="Q273">
            <v>9086</v>
          </cell>
          <cell r="Y273">
            <v>8855</v>
          </cell>
          <cell r="Z273">
            <v>9086</v>
          </cell>
          <cell r="AA273">
            <v>1758</v>
          </cell>
          <cell r="AB273">
            <v>1799</v>
          </cell>
          <cell r="AC273">
            <v>198.51449275324677</v>
          </cell>
          <cell r="AD273">
            <v>197.97733692824124</v>
          </cell>
          <cell r="AE273">
            <v>4165</v>
          </cell>
          <cell r="AF273">
            <v>4171</v>
          </cell>
          <cell r="AG273">
            <v>6</v>
          </cell>
          <cell r="AH273">
            <v>0</v>
          </cell>
          <cell r="AI273">
            <v>2940</v>
          </cell>
          <cell r="AJ273">
            <v>202</v>
          </cell>
          <cell r="AK273">
            <v>3142</v>
          </cell>
          <cell r="AL273">
            <v>554</v>
          </cell>
          <cell r="AM273">
            <v>622</v>
          </cell>
          <cell r="AN273">
            <v>200</v>
          </cell>
          <cell r="AO273">
            <v>198</v>
          </cell>
        </row>
        <row r="274">
          <cell r="B274" t="str">
            <v>07 เฝ้าไร่</v>
          </cell>
          <cell r="C274">
            <v>49832.03</v>
          </cell>
          <cell r="D274">
            <v>71585.789999999994</v>
          </cell>
          <cell r="E274">
            <v>27550.240000000002</v>
          </cell>
          <cell r="F274">
            <v>53301</v>
          </cell>
          <cell r="G274">
            <v>4044</v>
          </cell>
          <cell r="H274">
            <v>5737</v>
          </cell>
          <cell r="I274">
            <v>146.77000000000001</v>
          </cell>
          <cell r="J274">
            <v>107.62472561490404</v>
          </cell>
          <cell r="M274">
            <v>84432.444918276524</v>
          </cell>
          <cell r="N274">
            <v>74109</v>
          </cell>
          <cell r="P274">
            <v>61817.089169999999</v>
          </cell>
          <cell r="Q274">
            <v>61817.089169999999</v>
          </cell>
          <cell r="Y274">
            <v>56340.732920000002</v>
          </cell>
          <cell r="Z274">
            <v>56494.482920000002</v>
          </cell>
          <cell r="AA274">
            <v>10576</v>
          </cell>
          <cell r="AB274">
            <v>11033</v>
          </cell>
          <cell r="AC274">
            <v>187.71315237142994</v>
          </cell>
          <cell r="AD274">
            <v>195.28934973974623</v>
          </cell>
          <cell r="AE274">
            <v>74123</v>
          </cell>
          <cell r="AF274">
            <v>74109</v>
          </cell>
          <cell r="AG274">
            <v>444</v>
          </cell>
          <cell r="AH274">
            <v>458</v>
          </cell>
          <cell r="AI274">
            <v>57699</v>
          </cell>
          <cell r="AJ274">
            <v>3122</v>
          </cell>
          <cell r="AK274">
            <v>60363</v>
          </cell>
          <cell r="AL274">
            <v>12916</v>
          </cell>
          <cell r="AM274">
            <v>13348</v>
          </cell>
          <cell r="AN274">
            <v>226</v>
          </cell>
          <cell r="AO274">
            <v>221</v>
          </cell>
        </row>
        <row r="275">
          <cell r="B275" t="str">
            <v>08 รัตนวาปี</v>
          </cell>
          <cell r="C275">
            <v>60076</v>
          </cell>
          <cell r="D275">
            <v>60086</v>
          </cell>
          <cell r="E275">
            <v>45097</v>
          </cell>
          <cell r="F275">
            <v>45107</v>
          </cell>
          <cell r="G275">
            <v>13553</v>
          </cell>
          <cell r="H275">
            <v>19260</v>
          </cell>
          <cell r="I275">
            <v>300.52999999999997</v>
          </cell>
          <cell r="J275">
            <v>426.99082182366374</v>
          </cell>
          <cell r="M275">
            <v>66518.713461547202</v>
          </cell>
          <cell r="N275">
            <v>64184</v>
          </cell>
          <cell r="P275">
            <v>61350.520830000001</v>
          </cell>
          <cell r="Q275">
            <v>61350.520830000001</v>
          </cell>
          <cell r="Y275">
            <v>57137.145830000001</v>
          </cell>
          <cell r="Z275">
            <v>57430.479160000003</v>
          </cell>
          <cell r="AA275">
            <v>11846</v>
          </cell>
          <cell r="AB275">
            <v>12038</v>
          </cell>
          <cell r="AC275">
            <v>207.33406282800317</v>
          </cell>
          <cell r="AD275">
            <v>209.610532759135</v>
          </cell>
          <cell r="AE275">
            <v>64417</v>
          </cell>
          <cell r="AF275">
            <v>64184</v>
          </cell>
          <cell r="AG275">
            <v>485</v>
          </cell>
          <cell r="AH275">
            <v>718</v>
          </cell>
          <cell r="AI275">
            <v>53609</v>
          </cell>
          <cell r="AJ275">
            <v>2744</v>
          </cell>
          <cell r="AK275">
            <v>55635</v>
          </cell>
          <cell r="AL275">
            <v>12696</v>
          </cell>
          <cell r="AM275">
            <v>12768</v>
          </cell>
          <cell r="AN275">
            <v>231</v>
          </cell>
          <cell r="AO275">
            <v>229</v>
          </cell>
        </row>
        <row r="276">
          <cell r="B276" t="str">
            <v>09 โพธิ์ตาก</v>
          </cell>
          <cell r="C276">
            <v>30944</v>
          </cell>
          <cell r="D276">
            <v>30944</v>
          </cell>
          <cell r="E276">
            <v>13379</v>
          </cell>
          <cell r="F276">
            <v>13379</v>
          </cell>
          <cell r="G276">
            <v>3195</v>
          </cell>
          <cell r="H276">
            <v>1521</v>
          </cell>
          <cell r="I276">
            <v>238.77</v>
          </cell>
          <cell r="J276">
            <v>113.67011734808281</v>
          </cell>
          <cell r="M276">
            <v>25416.344826809458</v>
          </cell>
          <cell r="N276">
            <v>19504</v>
          </cell>
          <cell r="P276">
            <v>13174.166670000001</v>
          </cell>
          <cell r="Q276">
            <v>14174.166670000001</v>
          </cell>
          <cell r="Y276">
            <v>10816.333329999999</v>
          </cell>
          <cell r="Z276">
            <v>12131.166660000001</v>
          </cell>
          <cell r="AA276">
            <v>2023</v>
          </cell>
          <cell r="AB276">
            <v>1976</v>
          </cell>
          <cell r="AC276">
            <v>187.05160411323973</v>
          </cell>
          <cell r="AD276">
            <v>162.87950467164711</v>
          </cell>
          <cell r="AE276">
            <v>24889</v>
          </cell>
          <cell r="AF276">
            <v>25416</v>
          </cell>
          <cell r="AG276">
            <v>649</v>
          </cell>
          <cell r="AH276">
            <v>122</v>
          </cell>
          <cell r="AI276">
            <v>20254</v>
          </cell>
          <cell r="AJ276">
            <v>1027</v>
          </cell>
          <cell r="AK276">
            <v>21159</v>
          </cell>
          <cell r="AL276">
            <v>4303</v>
          </cell>
          <cell r="AM276">
            <v>4007</v>
          </cell>
          <cell r="AN276">
            <v>214</v>
          </cell>
          <cell r="AO276">
            <v>189</v>
          </cell>
        </row>
        <row r="277">
          <cell r="B277" t="str">
            <v>บึงกาฬ</v>
          </cell>
          <cell r="C277">
            <v>866056.5</v>
          </cell>
          <cell r="D277">
            <v>834541</v>
          </cell>
          <cell r="E277">
            <v>701487.25</v>
          </cell>
          <cell r="F277">
            <v>690474.75</v>
          </cell>
          <cell r="G277">
            <v>165411</v>
          </cell>
          <cell r="H277">
            <v>386364</v>
          </cell>
          <cell r="I277">
            <v>236</v>
          </cell>
          <cell r="J277">
            <v>560</v>
          </cell>
          <cell r="M277">
            <v>1007389.0944643538</v>
          </cell>
          <cell r="N277">
            <v>863136</v>
          </cell>
          <cell r="P277">
            <v>914295.89289000002</v>
          </cell>
          <cell r="Q277">
            <v>911145.89289000002</v>
          </cell>
          <cell r="Y277">
            <v>849016.0123399999</v>
          </cell>
          <cell r="Z277">
            <v>851157.87482999987</v>
          </cell>
          <cell r="AA277">
            <v>199879</v>
          </cell>
          <cell r="AB277">
            <v>216030</v>
          </cell>
          <cell r="AC277">
            <v>235</v>
          </cell>
          <cell r="AD277">
            <v>254</v>
          </cell>
          <cell r="AE277">
            <v>898838</v>
          </cell>
          <cell r="AF277">
            <v>899408</v>
          </cell>
          <cell r="AG277">
            <v>8079</v>
          </cell>
          <cell r="AH277">
            <v>7509</v>
          </cell>
          <cell r="AI277">
            <v>838945</v>
          </cell>
          <cell r="AJ277">
            <v>3580</v>
          </cell>
          <cell r="AK277">
            <v>835017</v>
          </cell>
          <cell r="AL277">
            <v>197004</v>
          </cell>
          <cell r="AM277">
            <v>203632</v>
          </cell>
          <cell r="AN277">
            <v>235</v>
          </cell>
          <cell r="AO277">
            <v>244</v>
          </cell>
        </row>
        <row r="278">
          <cell r="B278" t="str">
            <v>01 เมืองบึงกาฬ</v>
          </cell>
          <cell r="C278">
            <v>194674.75</v>
          </cell>
          <cell r="D278">
            <v>199174.75</v>
          </cell>
          <cell r="E278">
            <v>170437.25</v>
          </cell>
          <cell r="F278">
            <v>174937.25</v>
          </cell>
          <cell r="G278">
            <v>27872</v>
          </cell>
          <cell r="H278">
            <v>36642</v>
          </cell>
          <cell r="I278">
            <v>163.53</v>
          </cell>
          <cell r="J278">
            <v>209.45890026280853</v>
          </cell>
          <cell r="M278">
            <v>243383.36340849916</v>
          </cell>
          <cell r="N278">
            <v>227342</v>
          </cell>
          <cell r="P278">
            <v>226539.38080000001</v>
          </cell>
          <cell r="Q278">
            <v>226539.38080000001</v>
          </cell>
          <cell r="Y278">
            <v>202957.71552</v>
          </cell>
          <cell r="Z278">
            <v>199820.84052</v>
          </cell>
          <cell r="AA278">
            <v>50429</v>
          </cell>
          <cell r="AB278">
            <v>52098</v>
          </cell>
          <cell r="AC278">
            <v>248.47245820098203</v>
          </cell>
          <cell r="AD278">
            <v>260.72444739319127</v>
          </cell>
          <cell r="AE278">
            <v>228427</v>
          </cell>
          <cell r="AF278">
            <v>227342</v>
          </cell>
          <cell r="AG278">
            <v>2052</v>
          </cell>
          <cell r="AH278">
            <v>3137</v>
          </cell>
          <cell r="AI278">
            <v>219246</v>
          </cell>
          <cell r="AJ278">
            <v>907</v>
          </cell>
          <cell r="AK278">
            <v>217016</v>
          </cell>
          <cell r="AL278">
            <v>52842</v>
          </cell>
          <cell r="AM278">
            <v>55804</v>
          </cell>
          <cell r="AN278">
            <v>244</v>
          </cell>
          <cell r="AO278">
            <v>257</v>
          </cell>
        </row>
        <row r="279">
          <cell r="B279" t="str">
            <v>02 พรเจริญ</v>
          </cell>
          <cell r="C279">
            <v>79810</v>
          </cell>
          <cell r="D279">
            <v>71643.5</v>
          </cell>
          <cell r="E279">
            <v>61984.5</v>
          </cell>
          <cell r="F279">
            <v>61684</v>
          </cell>
          <cell r="G279">
            <v>33607</v>
          </cell>
          <cell r="H279">
            <v>4304</v>
          </cell>
          <cell r="I279">
            <v>542.17999999999995</v>
          </cell>
          <cell r="J279">
            <v>69.774690357304976</v>
          </cell>
          <cell r="M279">
            <v>97276.296850678045</v>
          </cell>
          <cell r="N279">
            <v>75859</v>
          </cell>
          <cell r="P279">
            <v>112362.28292</v>
          </cell>
          <cell r="Q279">
            <v>112362.28292</v>
          </cell>
          <cell r="Y279">
            <v>109588.84542</v>
          </cell>
          <cell r="Z279">
            <v>109632.08292</v>
          </cell>
          <cell r="AA279">
            <v>21816</v>
          </cell>
          <cell r="AB279">
            <v>23203</v>
          </cell>
          <cell r="AC279">
            <v>199.06770544384844</v>
          </cell>
          <cell r="AD279">
            <v>211.64764918250995</v>
          </cell>
          <cell r="AE279">
            <v>97280</v>
          </cell>
          <cell r="AF279">
            <v>97276</v>
          </cell>
          <cell r="AG279">
            <v>853</v>
          </cell>
          <cell r="AH279">
            <v>857</v>
          </cell>
          <cell r="AI279">
            <v>72333</v>
          </cell>
          <cell r="AJ279">
            <v>350</v>
          </cell>
          <cell r="AK279">
            <v>71826</v>
          </cell>
          <cell r="AL279">
            <v>17412</v>
          </cell>
          <cell r="AM279">
            <v>16463</v>
          </cell>
          <cell r="AN279">
            <v>222</v>
          </cell>
          <cell r="AO279">
            <v>229</v>
          </cell>
        </row>
        <row r="280">
          <cell r="B280" t="str">
            <v>03 โซ่พิสัย</v>
          </cell>
          <cell r="C280">
            <v>157170</v>
          </cell>
          <cell r="D280">
            <v>132373</v>
          </cell>
          <cell r="E280">
            <v>127805</v>
          </cell>
          <cell r="F280">
            <v>109179</v>
          </cell>
          <cell r="G280">
            <v>34319</v>
          </cell>
          <cell r="H280">
            <v>132179</v>
          </cell>
          <cell r="I280">
            <v>268.52499999999998</v>
          </cell>
          <cell r="J280">
            <v>1210.6586431456599</v>
          </cell>
          <cell r="M280">
            <v>169872.1887509838</v>
          </cell>
          <cell r="N280">
            <v>136584</v>
          </cell>
          <cell r="P280">
            <v>176121.91667000001</v>
          </cell>
          <cell r="Q280">
            <v>172971.91667000001</v>
          </cell>
          <cell r="Y280">
            <v>169093.25</v>
          </cell>
          <cell r="Z280">
            <v>169219.25</v>
          </cell>
          <cell r="AA280">
            <v>38866</v>
          </cell>
          <cell r="AB280">
            <v>44176</v>
          </cell>
          <cell r="AC280">
            <v>229.85057061710032</v>
          </cell>
          <cell r="AD280">
            <v>261.05585652932513</v>
          </cell>
          <cell r="AE280">
            <v>136398</v>
          </cell>
          <cell r="AF280">
            <v>136584</v>
          </cell>
          <cell r="AG280">
            <v>1188</v>
          </cell>
          <cell r="AH280">
            <v>1002</v>
          </cell>
          <cell r="AI280">
            <v>136398</v>
          </cell>
          <cell r="AJ280">
            <v>578</v>
          </cell>
          <cell r="AK280">
            <v>135974</v>
          </cell>
          <cell r="AL280">
            <v>32286</v>
          </cell>
          <cell r="AM280">
            <v>34063</v>
          </cell>
          <cell r="AN280">
            <v>243</v>
          </cell>
          <cell r="AO280">
            <v>251</v>
          </cell>
        </row>
        <row r="281">
          <cell r="B281" t="str">
            <v>04 เซกา</v>
          </cell>
          <cell r="C281">
            <v>167711.25</v>
          </cell>
          <cell r="D281">
            <v>172029.25</v>
          </cell>
          <cell r="E281">
            <v>133975</v>
          </cell>
          <cell r="F281">
            <v>138533</v>
          </cell>
          <cell r="G281">
            <v>23766</v>
          </cell>
          <cell r="H281">
            <v>165190</v>
          </cell>
          <cell r="I281">
            <v>177.39</v>
          </cell>
          <cell r="J281">
            <v>1192.4244042935618</v>
          </cell>
          <cell r="M281">
            <v>195778.81300871735</v>
          </cell>
          <cell r="N281">
            <v>173024</v>
          </cell>
          <cell r="P281">
            <v>182564.75</v>
          </cell>
          <cell r="Q281">
            <v>182564.75</v>
          </cell>
          <cell r="Y281">
            <v>155589.97223000001</v>
          </cell>
          <cell r="Z281">
            <v>160734.97222</v>
          </cell>
          <cell r="AA281">
            <v>35878</v>
          </cell>
          <cell r="AB281">
            <v>38941</v>
          </cell>
          <cell r="AC281">
            <v>230.59055754187145</v>
          </cell>
          <cell r="AD281">
            <v>242.26673696631073</v>
          </cell>
          <cell r="AE281">
            <v>171486</v>
          </cell>
          <cell r="AF281">
            <v>173024</v>
          </cell>
          <cell r="AG281">
            <v>2425</v>
          </cell>
          <cell r="AH281">
            <v>887</v>
          </cell>
          <cell r="AI281">
            <v>160834</v>
          </cell>
          <cell r="AJ281">
            <v>693</v>
          </cell>
          <cell r="AK281">
            <v>160640</v>
          </cell>
          <cell r="AL281">
            <v>35105</v>
          </cell>
          <cell r="AM281">
            <v>36793</v>
          </cell>
          <cell r="AN281">
            <v>225</v>
          </cell>
          <cell r="AO281">
            <v>229</v>
          </cell>
        </row>
        <row r="282">
          <cell r="B282" t="str">
            <v>05 ปากคาด</v>
          </cell>
          <cell r="C282">
            <v>72836.25</v>
          </cell>
          <cell r="D282">
            <v>72836.25</v>
          </cell>
          <cell r="E282">
            <v>62042.25</v>
          </cell>
          <cell r="F282">
            <v>62042.25</v>
          </cell>
          <cell r="G282">
            <v>10639</v>
          </cell>
          <cell r="H282">
            <v>6088</v>
          </cell>
          <cell r="I282">
            <v>171.48</v>
          </cell>
          <cell r="J282">
            <v>98.11862077858234</v>
          </cell>
          <cell r="M282">
            <v>93016.776389843406</v>
          </cell>
          <cell r="N282">
            <v>72063</v>
          </cell>
          <cell r="P282">
            <v>71574.666670000006</v>
          </cell>
          <cell r="Q282">
            <v>71574.666670000006</v>
          </cell>
          <cell r="Y282">
            <v>71574.666670000006</v>
          </cell>
          <cell r="Z282">
            <v>71574.666670000006</v>
          </cell>
          <cell r="AA282">
            <v>20374</v>
          </cell>
          <cell r="AB282">
            <v>22284</v>
          </cell>
          <cell r="AC282">
            <v>284.65395110543511</v>
          </cell>
          <cell r="AD282">
            <v>311.34495909584649</v>
          </cell>
          <cell r="AE282">
            <v>72109</v>
          </cell>
          <cell r="AF282">
            <v>72063</v>
          </cell>
          <cell r="AG282">
            <v>363</v>
          </cell>
          <cell r="AH282">
            <v>409</v>
          </cell>
          <cell r="AI282">
            <v>72109</v>
          </cell>
          <cell r="AJ282">
            <v>302</v>
          </cell>
          <cell r="AK282">
            <v>72002</v>
          </cell>
          <cell r="AL282">
            <v>16644</v>
          </cell>
          <cell r="AM282">
            <v>17878</v>
          </cell>
          <cell r="AN282">
            <v>221</v>
          </cell>
          <cell r="AO282">
            <v>248</v>
          </cell>
        </row>
        <row r="283">
          <cell r="B283" t="str">
            <v>06 บึงโขงหลง</v>
          </cell>
          <cell r="C283">
            <v>77639</v>
          </cell>
          <cell r="D283">
            <v>71413</v>
          </cell>
          <cell r="E283">
            <v>66606</v>
          </cell>
          <cell r="F283">
            <v>66606</v>
          </cell>
          <cell r="G283">
            <v>15423</v>
          </cell>
          <cell r="H283">
            <v>12244</v>
          </cell>
          <cell r="I283">
            <v>231.55</v>
          </cell>
          <cell r="J283">
            <v>183.83265021169265</v>
          </cell>
          <cell r="M283">
            <v>71460.781367525793</v>
          </cell>
          <cell r="N283">
            <v>65293</v>
          </cell>
          <cell r="P283">
            <v>56004.333330000001</v>
          </cell>
          <cell r="Q283">
            <v>56004.333330000001</v>
          </cell>
          <cell r="Y283">
            <v>51663</v>
          </cell>
          <cell r="Z283">
            <v>54990.5</v>
          </cell>
          <cell r="AA283">
            <v>14834</v>
          </cell>
          <cell r="AB283">
            <v>16641</v>
          </cell>
          <cell r="AC283">
            <v>287.13715166889261</v>
          </cell>
          <cell r="AD283">
            <v>302.62380926396378</v>
          </cell>
          <cell r="AE283">
            <v>71229</v>
          </cell>
          <cell r="AF283">
            <v>71461</v>
          </cell>
          <cell r="AG283">
            <v>350</v>
          </cell>
          <cell r="AH283">
            <v>118</v>
          </cell>
          <cell r="AI283">
            <v>69804</v>
          </cell>
          <cell r="AJ283">
            <v>295</v>
          </cell>
          <cell r="AK283">
            <v>69981</v>
          </cell>
          <cell r="AL283">
            <v>17051</v>
          </cell>
          <cell r="AM283">
            <v>17232</v>
          </cell>
          <cell r="AN283">
            <v>228</v>
          </cell>
          <cell r="AO283">
            <v>246</v>
          </cell>
        </row>
        <row r="284">
          <cell r="B284" t="str">
            <v>07 ศรีวิไล</v>
          </cell>
          <cell r="C284">
            <v>83569.25</v>
          </cell>
          <cell r="D284">
            <v>83569.25</v>
          </cell>
          <cell r="E284">
            <v>52886.25</v>
          </cell>
          <cell r="F284">
            <v>52886.25</v>
          </cell>
          <cell r="G284">
            <v>16566</v>
          </cell>
          <cell r="H284">
            <v>14087</v>
          </cell>
          <cell r="I284">
            <v>313.24</v>
          </cell>
          <cell r="J284">
            <v>266.36694793070035</v>
          </cell>
          <cell r="M284">
            <v>97576.715726205977</v>
          </cell>
          <cell r="N284">
            <v>82634</v>
          </cell>
          <cell r="P284">
            <v>65414.3125</v>
          </cell>
          <cell r="Q284">
            <v>65414.3125</v>
          </cell>
          <cell r="Y284">
            <v>64834.3125</v>
          </cell>
          <cell r="Z284">
            <v>61471.3125</v>
          </cell>
          <cell r="AA284">
            <v>10766</v>
          </cell>
          <cell r="AB284">
            <v>11070</v>
          </cell>
          <cell r="AC284">
            <v>166.05726070327344</v>
          </cell>
          <cell r="AD284">
            <v>180.08127775049542</v>
          </cell>
          <cell r="AE284">
            <v>83046</v>
          </cell>
          <cell r="AF284">
            <v>82634</v>
          </cell>
          <cell r="AG284">
            <v>519</v>
          </cell>
          <cell r="AH284">
            <v>931</v>
          </cell>
          <cell r="AI284">
            <v>77853</v>
          </cell>
          <cell r="AJ284">
            <v>334</v>
          </cell>
          <cell r="AK284">
            <v>77256</v>
          </cell>
          <cell r="AL284">
            <v>18928</v>
          </cell>
          <cell r="AM284">
            <v>18148</v>
          </cell>
          <cell r="AN284">
            <v>240</v>
          </cell>
          <cell r="AO284">
            <v>235</v>
          </cell>
        </row>
        <row r="285">
          <cell r="B285" t="str">
            <v>08 บุ่งคล้า</v>
          </cell>
          <cell r="C285">
            <v>32646</v>
          </cell>
          <cell r="D285">
            <v>31502</v>
          </cell>
          <cell r="E285">
            <v>25751</v>
          </cell>
          <cell r="F285">
            <v>24607</v>
          </cell>
          <cell r="G285">
            <v>3219</v>
          </cell>
          <cell r="H285">
            <v>15630</v>
          </cell>
          <cell r="I285">
            <v>125.02</v>
          </cell>
          <cell r="J285">
            <v>635.19100256024706</v>
          </cell>
          <cell r="M285">
            <v>39024.158961900153</v>
          </cell>
          <cell r="N285">
            <v>30337</v>
          </cell>
          <cell r="P285">
            <v>23714.25</v>
          </cell>
          <cell r="Q285">
            <v>23714.25</v>
          </cell>
          <cell r="Y285">
            <v>23714.25</v>
          </cell>
          <cell r="Z285">
            <v>23714.25</v>
          </cell>
          <cell r="AA285">
            <v>6916</v>
          </cell>
          <cell r="AB285">
            <v>7617</v>
          </cell>
          <cell r="AC285">
            <v>291.61843617234365</v>
          </cell>
          <cell r="AD285">
            <v>321.1926426094015</v>
          </cell>
          <cell r="AE285">
            <v>38863</v>
          </cell>
          <cell r="AF285">
            <v>39024</v>
          </cell>
          <cell r="AG285">
            <v>329</v>
          </cell>
          <cell r="AH285">
            <v>168</v>
          </cell>
          <cell r="AI285">
            <v>30368</v>
          </cell>
          <cell r="AJ285">
            <v>122</v>
          </cell>
          <cell r="AK285">
            <v>30322</v>
          </cell>
          <cell r="AL285">
            <v>6736</v>
          </cell>
          <cell r="AM285">
            <v>7251</v>
          </cell>
          <cell r="AN285">
            <v>221</v>
          </cell>
          <cell r="AO285">
            <v>239</v>
          </cell>
        </row>
        <row r="286">
          <cell r="B286" t="str">
            <v>สกลนคร</v>
          </cell>
          <cell r="C286">
            <v>396228.73</v>
          </cell>
          <cell r="D286">
            <v>381569.19999999995</v>
          </cell>
          <cell r="E286">
            <v>251697.58</v>
          </cell>
          <cell r="F286">
            <v>286058.5</v>
          </cell>
          <cell r="G286">
            <v>42663</v>
          </cell>
          <cell r="H286">
            <v>137751</v>
          </cell>
          <cell r="I286">
            <v>170</v>
          </cell>
          <cell r="J286">
            <v>482</v>
          </cell>
          <cell r="M286">
            <v>505316.07761600008</v>
          </cell>
          <cell r="N286">
            <v>393392</v>
          </cell>
          <cell r="P286">
            <v>305270.18328</v>
          </cell>
          <cell r="Q286">
            <v>304867.68328</v>
          </cell>
          <cell r="Y286">
            <v>261584.19995000004</v>
          </cell>
          <cell r="Z286">
            <v>271440.51660999999</v>
          </cell>
          <cell r="AA286">
            <v>52176</v>
          </cell>
          <cell r="AB286">
            <v>53293</v>
          </cell>
          <cell r="AC286">
            <v>199</v>
          </cell>
          <cell r="AD286">
            <v>196</v>
          </cell>
          <cell r="AE286">
            <v>406687</v>
          </cell>
          <cell r="AF286">
            <v>406313</v>
          </cell>
          <cell r="AG286">
            <v>2674</v>
          </cell>
          <cell r="AH286">
            <v>3048</v>
          </cell>
          <cell r="AI286">
            <v>322813</v>
          </cell>
          <cell r="AJ286">
            <v>18244</v>
          </cell>
          <cell r="AK286">
            <v>338010</v>
          </cell>
          <cell r="AL286">
            <v>73539</v>
          </cell>
          <cell r="AM286">
            <v>74327</v>
          </cell>
          <cell r="AN286">
            <v>228</v>
          </cell>
          <cell r="AO286">
            <v>220</v>
          </cell>
        </row>
        <row r="287">
          <cell r="B287" t="str">
            <v>01 เมืองสกลนคร</v>
          </cell>
          <cell r="C287">
            <v>9006</v>
          </cell>
          <cell r="D287">
            <v>9026</v>
          </cell>
          <cell r="E287">
            <v>4814</v>
          </cell>
          <cell r="F287">
            <v>4834</v>
          </cell>
          <cell r="G287">
            <v>0</v>
          </cell>
          <cell r="H287">
            <v>759</v>
          </cell>
          <cell r="I287">
            <v>0</v>
          </cell>
          <cell r="J287">
            <v>157.06454282167977</v>
          </cell>
          <cell r="M287">
            <v>8716.6212080000005</v>
          </cell>
          <cell r="N287">
            <v>8519</v>
          </cell>
          <cell r="P287">
            <v>6744</v>
          </cell>
          <cell r="Q287">
            <v>6744</v>
          </cell>
          <cell r="Y287">
            <v>5934.5</v>
          </cell>
          <cell r="Z287">
            <v>6204</v>
          </cell>
          <cell r="AA287">
            <v>1371</v>
          </cell>
          <cell r="AB287">
            <v>1464</v>
          </cell>
          <cell r="AC287">
            <v>231.03476844384531</v>
          </cell>
          <cell r="AD287">
            <v>235.9463249516441</v>
          </cell>
          <cell r="AE287">
            <v>8452</v>
          </cell>
          <cell r="AF287">
            <v>8519</v>
          </cell>
          <cell r="AG287">
            <v>67</v>
          </cell>
          <cell r="AH287">
            <v>0</v>
          </cell>
          <cell r="AI287">
            <v>5645</v>
          </cell>
          <cell r="AJ287">
            <v>341</v>
          </cell>
          <cell r="AK287">
            <v>5986</v>
          </cell>
          <cell r="AL287">
            <v>923</v>
          </cell>
          <cell r="AM287">
            <v>1163</v>
          </cell>
          <cell r="AN287">
            <v>184</v>
          </cell>
          <cell r="AO287">
            <v>194</v>
          </cell>
        </row>
        <row r="288">
          <cell r="B288" t="str">
            <v>02 กุดบาก</v>
          </cell>
          <cell r="C288">
            <v>14819</v>
          </cell>
          <cell r="D288">
            <v>14445</v>
          </cell>
          <cell r="E288">
            <v>11773</v>
          </cell>
          <cell r="F288">
            <v>11829</v>
          </cell>
          <cell r="G288">
            <v>1838</v>
          </cell>
          <cell r="H288">
            <v>2356</v>
          </cell>
          <cell r="I288">
            <v>156.1</v>
          </cell>
          <cell r="J288">
            <v>199.15546538168908</v>
          </cell>
          <cell r="M288">
            <v>25794.154962000001</v>
          </cell>
          <cell r="N288">
            <v>15386</v>
          </cell>
          <cell r="P288">
            <v>13938.125</v>
          </cell>
          <cell r="Q288">
            <v>13938.125</v>
          </cell>
          <cell r="Y288">
            <v>11693.125</v>
          </cell>
          <cell r="Z288">
            <v>12030.625</v>
          </cell>
          <cell r="AA288">
            <v>2648</v>
          </cell>
          <cell r="AB288">
            <v>2420</v>
          </cell>
          <cell r="AC288">
            <v>226.42076006200224</v>
          </cell>
          <cell r="AD288">
            <v>201.18732401683204</v>
          </cell>
          <cell r="AE288">
            <v>15757</v>
          </cell>
          <cell r="AF288">
            <v>15386</v>
          </cell>
          <cell r="AG288">
            <v>76</v>
          </cell>
          <cell r="AH288">
            <v>447</v>
          </cell>
          <cell r="AI288">
            <v>7952</v>
          </cell>
          <cell r="AJ288">
            <v>649</v>
          </cell>
          <cell r="AK288">
            <v>8154</v>
          </cell>
          <cell r="AL288">
            <v>1601</v>
          </cell>
          <cell r="AM288">
            <v>1640</v>
          </cell>
          <cell r="AN288">
            <v>205</v>
          </cell>
          <cell r="AO288">
            <v>201</v>
          </cell>
        </row>
        <row r="289">
          <cell r="B289" t="str">
            <v>03 กุสุมาลย์</v>
          </cell>
          <cell r="C289">
            <v>8393</v>
          </cell>
          <cell r="D289">
            <v>5594</v>
          </cell>
          <cell r="E289">
            <v>4318</v>
          </cell>
          <cell r="F289">
            <v>4318</v>
          </cell>
          <cell r="G289">
            <v>3084</v>
          </cell>
          <cell r="H289">
            <v>564</v>
          </cell>
          <cell r="I289">
            <v>714.29</v>
          </cell>
          <cell r="J289">
            <v>130.59865678554885</v>
          </cell>
          <cell r="M289">
            <v>4199.0894029999999</v>
          </cell>
          <cell r="N289">
            <v>2293</v>
          </cell>
          <cell r="P289">
            <v>0</v>
          </cell>
          <cell r="Q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4319</v>
          </cell>
          <cell r="AF289">
            <v>4199</v>
          </cell>
          <cell r="AG289">
            <v>57</v>
          </cell>
          <cell r="AH289">
            <v>177</v>
          </cell>
          <cell r="AI289">
            <v>1252</v>
          </cell>
          <cell r="AJ289">
            <v>97</v>
          </cell>
          <cell r="AK289">
            <v>1172</v>
          </cell>
          <cell r="AL289">
            <v>325</v>
          </cell>
          <cell r="AM289">
            <v>240</v>
          </cell>
          <cell r="AN289">
            <v>176</v>
          </cell>
          <cell r="AO289">
            <v>205</v>
          </cell>
        </row>
        <row r="290">
          <cell r="B290" t="str">
            <v>04 บ้านม่วง</v>
          </cell>
          <cell r="C290">
            <v>58406</v>
          </cell>
          <cell r="D290">
            <v>68455</v>
          </cell>
          <cell r="E290">
            <v>34951</v>
          </cell>
          <cell r="F290">
            <v>57753</v>
          </cell>
          <cell r="G290">
            <v>4829</v>
          </cell>
          <cell r="H290">
            <v>51978</v>
          </cell>
          <cell r="I290">
            <v>138.16</v>
          </cell>
          <cell r="J290">
            <v>900</v>
          </cell>
          <cell r="M290">
            <v>92376.002989000001</v>
          </cell>
          <cell r="N290">
            <v>69245</v>
          </cell>
          <cell r="P290">
            <v>62049.246879999999</v>
          </cell>
          <cell r="Q290">
            <v>62049.246879999999</v>
          </cell>
          <cell r="Y290">
            <v>54739.913540000001</v>
          </cell>
          <cell r="Z290">
            <v>57657.246870000003</v>
          </cell>
          <cell r="AA290">
            <v>9428</v>
          </cell>
          <cell r="AB290">
            <v>10231</v>
          </cell>
          <cell r="AC290">
            <v>172.23547024988596</v>
          </cell>
          <cell r="AD290">
            <v>177.43683096310144</v>
          </cell>
          <cell r="AE290">
            <v>69113</v>
          </cell>
          <cell r="AF290">
            <v>69245</v>
          </cell>
          <cell r="AG290">
            <v>273</v>
          </cell>
          <cell r="AH290">
            <v>141</v>
          </cell>
          <cell r="AI290">
            <v>53085</v>
          </cell>
          <cell r="AJ290">
            <v>3029</v>
          </cell>
          <cell r="AK290">
            <v>55973</v>
          </cell>
          <cell r="AL290">
            <v>13352</v>
          </cell>
          <cell r="AM290">
            <v>13378</v>
          </cell>
          <cell r="AN290">
            <v>223</v>
          </cell>
          <cell r="AO290">
            <v>239</v>
          </cell>
        </row>
        <row r="291">
          <cell r="B291" t="str">
            <v>05 พรรณานิคม</v>
          </cell>
          <cell r="C291">
            <v>21156</v>
          </cell>
          <cell r="D291">
            <v>13312</v>
          </cell>
          <cell r="E291">
            <v>11569</v>
          </cell>
          <cell r="F291">
            <v>6796</v>
          </cell>
          <cell r="G291">
            <v>538</v>
          </cell>
          <cell r="H291">
            <v>151</v>
          </cell>
          <cell r="I291">
            <v>46.53</v>
          </cell>
          <cell r="J291">
            <v>22.23145968216598</v>
          </cell>
          <cell r="M291">
            <v>18567.20638</v>
          </cell>
          <cell r="N291">
            <v>11895</v>
          </cell>
          <cell r="P291">
            <v>6560.3333300000004</v>
          </cell>
          <cell r="Q291">
            <v>6560.3333300000004</v>
          </cell>
          <cell r="Y291">
            <v>2990.3333299999999</v>
          </cell>
          <cell r="Z291">
            <v>3783.6666599999999</v>
          </cell>
          <cell r="AA291">
            <v>553</v>
          </cell>
          <cell r="AB291">
            <v>661</v>
          </cell>
          <cell r="AC291">
            <v>184.88646771361772</v>
          </cell>
          <cell r="AD291">
            <v>174.58686490104284</v>
          </cell>
          <cell r="AE291">
            <v>13249</v>
          </cell>
          <cell r="AF291">
            <v>11895</v>
          </cell>
          <cell r="AG291">
            <v>189</v>
          </cell>
          <cell r="AH291">
            <v>1543</v>
          </cell>
          <cell r="AI291">
            <v>9053</v>
          </cell>
          <cell r="AJ291">
            <v>493</v>
          </cell>
          <cell r="AK291">
            <v>8003</v>
          </cell>
          <cell r="AL291">
            <v>1849</v>
          </cell>
          <cell r="AM291">
            <v>1531</v>
          </cell>
          <cell r="AN291">
            <v>215</v>
          </cell>
          <cell r="AO291">
            <v>191</v>
          </cell>
        </row>
        <row r="292">
          <cell r="B292" t="str">
            <v>06 พังโคน</v>
          </cell>
          <cell r="C292">
            <v>4635</v>
          </cell>
          <cell r="D292">
            <v>4635</v>
          </cell>
          <cell r="E292">
            <v>2843</v>
          </cell>
          <cell r="F292">
            <v>2843</v>
          </cell>
          <cell r="G292">
            <v>0</v>
          </cell>
          <cell r="H292">
            <v>569</v>
          </cell>
          <cell r="I292">
            <v>0</v>
          </cell>
          <cell r="J292">
            <v>200</v>
          </cell>
          <cell r="M292">
            <v>5133.1997160000001</v>
          </cell>
          <cell r="N292">
            <v>4508</v>
          </cell>
          <cell r="P292">
            <v>0</v>
          </cell>
          <cell r="Q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5177</v>
          </cell>
          <cell r="AF292">
            <v>5133</v>
          </cell>
          <cell r="AG292">
            <v>0</v>
          </cell>
          <cell r="AH292">
            <v>44</v>
          </cell>
          <cell r="AI292">
            <v>4109</v>
          </cell>
          <cell r="AJ292">
            <v>227</v>
          </cell>
          <cell r="AK292">
            <v>4292</v>
          </cell>
          <cell r="AL292">
            <v>799</v>
          </cell>
          <cell r="AM292">
            <v>821</v>
          </cell>
          <cell r="AN292">
            <v>185</v>
          </cell>
          <cell r="AO292">
            <v>191</v>
          </cell>
        </row>
        <row r="293">
          <cell r="B293" t="str">
            <v>07 วานรนิวาส</v>
          </cell>
          <cell r="C293">
            <v>29834</v>
          </cell>
          <cell r="D293">
            <v>29834</v>
          </cell>
          <cell r="E293">
            <v>7520</v>
          </cell>
          <cell r="F293">
            <v>7520</v>
          </cell>
          <cell r="G293">
            <v>1724</v>
          </cell>
          <cell r="H293">
            <v>8057</v>
          </cell>
          <cell r="I293">
            <v>229.215</v>
          </cell>
          <cell r="J293">
            <v>1071.4119680851063</v>
          </cell>
          <cell r="M293">
            <v>39355.057503000004</v>
          </cell>
          <cell r="N293">
            <v>22116</v>
          </cell>
          <cell r="P293">
            <v>14880.157499999999</v>
          </cell>
          <cell r="Q293">
            <v>14880.157499999999</v>
          </cell>
          <cell r="Y293">
            <v>10753.157499999999</v>
          </cell>
          <cell r="Z293">
            <v>10753.157499999999</v>
          </cell>
          <cell r="AA293">
            <v>1600</v>
          </cell>
          <cell r="AB293">
            <v>1476</v>
          </cell>
          <cell r="AC293">
            <v>148.79703938122361</v>
          </cell>
          <cell r="AD293">
            <v>137.25145381716953</v>
          </cell>
          <cell r="AE293">
            <v>28768</v>
          </cell>
          <cell r="AF293">
            <v>28751</v>
          </cell>
          <cell r="AG293">
            <v>50</v>
          </cell>
          <cell r="AH293">
            <v>67</v>
          </cell>
          <cell r="AI293">
            <v>26562</v>
          </cell>
          <cell r="AJ293">
            <v>1510</v>
          </cell>
          <cell r="AK293">
            <v>28005</v>
          </cell>
          <cell r="AL293">
            <v>5685</v>
          </cell>
          <cell r="AM293">
            <v>5368</v>
          </cell>
          <cell r="AN293">
            <v>206</v>
          </cell>
          <cell r="AO293">
            <v>192</v>
          </cell>
        </row>
        <row r="294">
          <cell r="B294" t="str">
            <v>08 วาริชภูมิ</v>
          </cell>
          <cell r="C294">
            <v>40993</v>
          </cell>
          <cell r="D294">
            <v>40993</v>
          </cell>
          <cell r="E294">
            <v>33244</v>
          </cell>
          <cell r="F294">
            <v>33244</v>
          </cell>
          <cell r="G294">
            <v>0</v>
          </cell>
          <cell r="H294">
            <v>5866</v>
          </cell>
          <cell r="I294">
            <v>0</v>
          </cell>
          <cell r="J294">
            <v>176.44717843821442</v>
          </cell>
          <cell r="M294">
            <v>57472.199687</v>
          </cell>
          <cell r="N294">
            <v>48477</v>
          </cell>
          <cell r="P294">
            <v>67171.475000000006</v>
          </cell>
          <cell r="Q294">
            <v>67171.475000000006</v>
          </cell>
          <cell r="Y294">
            <v>61083.474999999999</v>
          </cell>
          <cell r="Z294">
            <v>63428.474999999999</v>
          </cell>
          <cell r="AA294">
            <v>13824</v>
          </cell>
          <cell r="AB294">
            <v>13678</v>
          </cell>
          <cell r="AC294">
            <v>226.31131687694585</v>
          </cell>
          <cell r="AD294">
            <v>215.63753503454089</v>
          </cell>
          <cell r="AE294">
            <v>48171</v>
          </cell>
          <cell r="AF294">
            <v>48477</v>
          </cell>
          <cell r="AG294">
            <v>338</v>
          </cell>
          <cell r="AH294">
            <v>32</v>
          </cell>
          <cell r="AI294">
            <v>39987</v>
          </cell>
          <cell r="AJ294">
            <v>2219</v>
          </cell>
          <cell r="AK294">
            <v>42174</v>
          </cell>
          <cell r="AL294">
            <v>8867</v>
          </cell>
          <cell r="AM294">
            <v>9094</v>
          </cell>
          <cell r="AN294">
            <v>231</v>
          </cell>
          <cell r="AO294">
            <v>216</v>
          </cell>
        </row>
        <row r="295">
          <cell r="B295" t="str">
            <v>09 สว่างแดนดิน</v>
          </cell>
          <cell r="C295">
            <v>59230.22</v>
          </cell>
          <cell r="D295">
            <v>59230.22</v>
          </cell>
          <cell r="E295">
            <v>49838</v>
          </cell>
          <cell r="F295">
            <v>49838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M295">
            <v>70649.196016999995</v>
          </cell>
          <cell r="N295">
            <v>64558</v>
          </cell>
          <cell r="P295">
            <v>43772.012240000004</v>
          </cell>
          <cell r="Q295">
            <v>43772.012240000004</v>
          </cell>
          <cell r="Y295">
            <v>38825.862240000002</v>
          </cell>
          <cell r="Z295">
            <v>40144.012240000004</v>
          </cell>
          <cell r="AA295">
            <v>7777</v>
          </cell>
          <cell r="AB295">
            <v>7468</v>
          </cell>
          <cell r="AC295">
            <v>200.31557063496138</v>
          </cell>
          <cell r="AD295">
            <v>186.03055806561301</v>
          </cell>
          <cell r="AE295">
            <v>64329</v>
          </cell>
          <cell r="AF295">
            <v>64558</v>
          </cell>
          <cell r="AG295">
            <v>286</v>
          </cell>
          <cell r="AH295">
            <v>57</v>
          </cell>
          <cell r="AI295">
            <v>57780</v>
          </cell>
          <cell r="AJ295">
            <v>3118</v>
          </cell>
          <cell r="AK295">
            <v>60841</v>
          </cell>
          <cell r="AL295">
            <v>12718</v>
          </cell>
          <cell r="AM295">
            <v>12715</v>
          </cell>
          <cell r="AN295">
            <v>211</v>
          </cell>
          <cell r="AO295">
            <v>209</v>
          </cell>
        </row>
        <row r="296">
          <cell r="B296" t="str">
            <v>10 อากาศอำนวย</v>
          </cell>
          <cell r="C296">
            <v>9498</v>
          </cell>
          <cell r="D296">
            <v>9498</v>
          </cell>
          <cell r="E296">
            <v>6241</v>
          </cell>
          <cell r="F296">
            <v>6241</v>
          </cell>
          <cell r="G296">
            <v>6028</v>
          </cell>
          <cell r="H296">
            <v>4744</v>
          </cell>
          <cell r="I296">
            <v>965.92</v>
          </cell>
          <cell r="J296">
            <v>760.19868610799551</v>
          </cell>
          <cell r="M296">
            <v>11052.982671</v>
          </cell>
          <cell r="N296">
            <v>9573</v>
          </cell>
          <cell r="P296">
            <v>8773.1666700000005</v>
          </cell>
          <cell r="Q296">
            <v>8773.1666700000005</v>
          </cell>
          <cell r="Y296">
            <v>7494.1666699999996</v>
          </cell>
          <cell r="Z296">
            <v>7954.1666699999996</v>
          </cell>
          <cell r="AA296">
            <v>1416</v>
          </cell>
          <cell r="AB296">
            <v>1636</v>
          </cell>
          <cell r="AC296">
            <v>188.97698201313156</v>
          </cell>
          <cell r="AD296">
            <v>205.6626505162231</v>
          </cell>
          <cell r="AE296">
            <v>9477</v>
          </cell>
          <cell r="AF296">
            <v>9573</v>
          </cell>
          <cell r="AG296">
            <v>119</v>
          </cell>
          <cell r="AH296">
            <v>23</v>
          </cell>
          <cell r="AI296">
            <v>7502</v>
          </cell>
          <cell r="AJ296">
            <v>465</v>
          </cell>
          <cell r="AK296">
            <v>7944</v>
          </cell>
          <cell r="AL296">
            <v>1791</v>
          </cell>
          <cell r="AM296">
            <v>1784</v>
          </cell>
          <cell r="AN296">
            <v>217</v>
          </cell>
          <cell r="AO296">
            <v>225</v>
          </cell>
        </row>
        <row r="297">
          <cell r="B297" t="str">
            <v>11 ส่องดาว</v>
          </cell>
          <cell r="C297">
            <v>27270</v>
          </cell>
          <cell r="D297">
            <v>27331</v>
          </cell>
          <cell r="E297">
            <v>9093</v>
          </cell>
          <cell r="F297">
            <v>26365.5</v>
          </cell>
          <cell r="G297">
            <v>4970</v>
          </cell>
          <cell r="H297">
            <v>28858</v>
          </cell>
          <cell r="I297">
            <v>546.61</v>
          </cell>
          <cell r="J297">
            <v>1094.5496956249644</v>
          </cell>
          <cell r="M297">
            <v>42925.304897000002</v>
          </cell>
          <cell r="N297">
            <v>31773</v>
          </cell>
          <cell r="P297">
            <v>27225.5</v>
          </cell>
          <cell r="Q297">
            <v>27225.5</v>
          </cell>
          <cell r="Y297">
            <v>20374.5</v>
          </cell>
          <cell r="Z297">
            <v>20374.5</v>
          </cell>
          <cell r="AA297">
            <v>3885</v>
          </cell>
          <cell r="AB297">
            <v>3771</v>
          </cell>
          <cell r="AC297">
            <v>190.66627401899433</v>
          </cell>
          <cell r="AD297">
            <v>185.07357235760387</v>
          </cell>
          <cell r="AE297">
            <v>31737</v>
          </cell>
          <cell r="AF297">
            <v>31773</v>
          </cell>
          <cell r="AG297">
            <v>96</v>
          </cell>
          <cell r="AH297">
            <v>60</v>
          </cell>
          <cell r="AI297">
            <v>27156</v>
          </cell>
          <cell r="AJ297">
            <v>1448</v>
          </cell>
          <cell r="AK297">
            <v>28544</v>
          </cell>
          <cell r="AL297">
            <v>6425</v>
          </cell>
          <cell r="AM297">
            <v>6541</v>
          </cell>
          <cell r="AN297">
            <v>226</v>
          </cell>
          <cell r="AO297">
            <v>229</v>
          </cell>
        </row>
        <row r="298">
          <cell r="B298" t="str">
            <v>12 นิคมน้ำอูน</v>
          </cell>
          <cell r="C298">
            <v>27042</v>
          </cell>
          <cell r="D298">
            <v>27042</v>
          </cell>
          <cell r="E298">
            <v>17993</v>
          </cell>
          <cell r="F298">
            <v>17993</v>
          </cell>
          <cell r="G298">
            <v>5398</v>
          </cell>
          <cell r="H298">
            <v>14341</v>
          </cell>
          <cell r="I298">
            <v>300</v>
          </cell>
          <cell r="J298">
            <v>797.0210637470127</v>
          </cell>
          <cell r="M298">
            <v>27011.100339000001</v>
          </cell>
          <cell r="N298">
            <v>30415</v>
          </cell>
          <cell r="P298">
            <v>27930.833330000001</v>
          </cell>
          <cell r="Q298">
            <v>27930.833330000001</v>
          </cell>
          <cell r="Y298">
            <v>24325</v>
          </cell>
          <cell r="Z298">
            <v>24600.5</v>
          </cell>
          <cell r="AA298">
            <v>5195</v>
          </cell>
          <cell r="AB298">
            <v>5517</v>
          </cell>
          <cell r="AC298">
            <v>213.5590955806783</v>
          </cell>
          <cell r="AD298">
            <v>224.25992357878906</v>
          </cell>
          <cell r="AE298">
            <v>30246</v>
          </cell>
          <cell r="AF298">
            <v>30415</v>
          </cell>
          <cell r="AG298">
            <v>190</v>
          </cell>
          <cell r="AH298">
            <v>21</v>
          </cell>
          <cell r="AI298">
            <v>21255</v>
          </cell>
          <cell r="AJ298">
            <v>1249</v>
          </cell>
          <cell r="AK298">
            <v>22483</v>
          </cell>
          <cell r="AL298">
            <v>4885</v>
          </cell>
          <cell r="AM298">
            <v>5459</v>
          </cell>
          <cell r="AN298">
            <v>210</v>
          </cell>
          <cell r="AO298">
            <v>243</v>
          </cell>
        </row>
        <row r="299">
          <cell r="B299" t="str">
            <v>13 คำตากล้า</v>
          </cell>
          <cell r="C299">
            <v>25972</v>
          </cell>
          <cell r="D299">
            <v>25972</v>
          </cell>
          <cell r="E299">
            <v>18478</v>
          </cell>
          <cell r="F299">
            <v>18478</v>
          </cell>
          <cell r="G299">
            <v>3573</v>
          </cell>
          <cell r="H299">
            <v>8757</v>
          </cell>
          <cell r="I299">
            <v>193.35</v>
          </cell>
          <cell r="J299">
            <v>473.89912328174046</v>
          </cell>
          <cell r="M299">
            <v>33792.624942000002</v>
          </cell>
          <cell r="N299">
            <v>24893</v>
          </cell>
          <cell r="P299">
            <v>10500</v>
          </cell>
          <cell r="Q299">
            <v>10500</v>
          </cell>
          <cell r="Y299">
            <v>10305</v>
          </cell>
          <cell r="Z299">
            <v>10500</v>
          </cell>
          <cell r="AA299">
            <v>1965</v>
          </cell>
          <cell r="AB299">
            <v>2155</v>
          </cell>
          <cell r="AC299">
            <v>190.64685427753517</v>
          </cell>
          <cell r="AD299">
            <v>205.25571428571428</v>
          </cell>
          <cell r="AE299">
            <v>24625</v>
          </cell>
          <cell r="AF299">
            <v>24893</v>
          </cell>
          <cell r="AG299">
            <v>268</v>
          </cell>
          <cell r="AH299">
            <v>0</v>
          </cell>
          <cell r="AI299">
            <v>22791</v>
          </cell>
          <cell r="AJ299">
            <v>1232</v>
          </cell>
          <cell r="AK299">
            <v>24023</v>
          </cell>
          <cell r="AL299">
            <v>5173</v>
          </cell>
          <cell r="AM299">
            <v>5580</v>
          </cell>
          <cell r="AN299">
            <v>205</v>
          </cell>
          <cell r="AO299">
            <v>232</v>
          </cell>
        </row>
        <row r="300">
          <cell r="B300" t="str">
            <v>14 เต่างอย</v>
          </cell>
          <cell r="C300">
            <v>11319</v>
          </cell>
          <cell r="D300">
            <v>4294</v>
          </cell>
          <cell r="E300">
            <v>3301</v>
          </cell>
          <cell r="F300">
            <v>3311</v>
          </cell>
          <cell r="G300">
            <v>848</v>
          </cell>
          <cell r="H300">
            <v>597</v>
          </cell>
          <cell r="I300">
            <v>256.92899999999997</v>
          </cell>
          <cell r="J300">
            <v>180.33826638477802</v>
          </cell>
          <cell r="M300">
            <v>11563.897004</v>
          </cell>
          <cell r="N300">
            <v>8857</v>
          </cell>
          <cell r="P300">
            <v>0</v>
          </cell>
          <cell r="Q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8802</v>
          </cell>
          <cell r="AF300">
            <v>8857</v>
          </cell>
          <cell r="AG300">
            <v>135</v>
          </cell>
          <cell r="AH300">
            <v>80</v>
          </cell>
          <cell r="AI300">
            <v>5470</v>
          </cell>
          <cell r="AJ300">
            <v>313</v>
          </cell>
          <cell r="AK300">
            <v>5703</v>
          </cell>
          <cell r="AL300">
            <v>1219</v>
          </cell>
          <cell r="AM300">
            <v>1247</v>
          </cell>
          <cell r="AN300">
            <v>215</v>
          </cell>
          <cell r="AO300">
            <v>219</v>
          </cell>
        </row>
        <row r="301">
          <cell r="B301" t="str">
            <v>15 โคกศรีสุพรรณ</v>
          </cell>
          <cell r="C301">
            <v>12230.51</v>
          </cell>
          <cell r="D301">
            <v>4242.9799999999996</v>
          </cell>
          <cell r="E301">
            <v>10918.58</v>
          </cell>
          <cell r="F301">
            <v>3381</v>
          </cell>
          <cell r="G301">
            <v>5937</v>
          </cell>
          <cell r="H301">
            <v>1246</v>
          </cell>
          <cell r="I301">
            <v>543.76</v>
          </cell>
          <cell r="J301">
            <v>368.58266784974859</v>
          </cell>
          <cell r="M301">
            <v>5103.6642279999996</v>
          </cell>
          <cell r="N301">
            <v>4343</v>
          </cell>
          <cell r="P301">
            <v>5822.5</v>
          </cell>
          <cell r="Q301">
            <v>5822.5</v>
          </cell>
          <cell r="Y301">
            <v>5822.5</v>
          </cell>
          <cell r="Z301">
            <v>5822.5</v>
          </cell>
          <cell r="AA301">
            <v>1080</v>
          </cell>
          <cell r="AB301">
            <v>1183</v>
          </cell>
          <cell r="AC301">
            <v>185.412623443538</v>
          </cell>
          <cell r="AD301">
            <v>203.1077715757836</v>
          </cell>
          <cell r="AE301">
            <v>4310</v>
          </cell>
          <cell r="AF301">
            <v>4343</v>
          </cell>
          <cell r="AG301">
            <v>191</v>
          </cell>
          <cell r="AH301">
            <v>158</v>
          </cell>
          <cell r="AI301">
            <v>3701</v>
          </cell>
          <cell r="AJ301">
            <v>197</v>
          </cell>
          <cell r="AK301">
            <v>3740</v>
          </cell>
          <cell r="AL301">
            <v>805</v>
          </cell>
          <cell r="AM301">
            <v>760</v>
          </cell>
          <cell r="AN301">
            <v>193</v>
          </cell>
          <cell r="AO301">
            <v>203</v>
          </cell>
        </row>
        <row r="302">
          <cell r="B302" t="str">
            <v>16 เจริญศิลป์</v>
          </cell>
          <cell r="C302">
            <v>16869</v>
          </cell>
          <cell r="D302">
            <v>18870</v>
          </cell>
          <cell r="E302">
            <v>12354</v>
          </cell>
          <cell r="F302">
            <v>15653</v>
          </cell>
          <cell r="G302">
            <v>3551</v>
          </cell>
          <cell r="H302">
            <v>1163</v>
          </cell>
          <cell r="I302">
            <v>287.41000000000003</v>
          </cell>
          <cell r="J302">
            <v>74.289113907877081</v>
          </cell>
          <cell r="M302">
            <v>26676.606962999998</v>
          </cell>
          <cell r="N302">
            <v>17989</v>
          </cell>
          <cell r="P302">
            <v>4969.5</v>
          </cell>
          <cell r="Q302">
            <v>4567</v>
          </cell>
          <cell r="Y302">
            <v>3666</v>
          </cell>
          <cell r="Z302">
            <v>4471</v>
          </cell>
          <cell r="AA302">
            <v>560</v>
          </cell>
          <cell r="AB302">
            <v>650</v>
          </cell>
          <cell r="AC302">
            <v>152.83537915984724</v>
          </cell>
          <cell r="AD302">
            <v>145.27180720196824</v>
          </cell>
          <cell r="AE302">
            <v>17996</v>
          </cell>
          <cell r="AF302">
            <v>17989</v>
          </cell>
          <cell r="AG302">
            <v>99</v>
          </cell>
          <cell r="AH302">
            <v>106</v>
          </cell>
          <cell r="AI302">
            <v>14711</v>
          </cell>
          <cell r="AJ302">
            <v>853</v>
          </cell>
          <cell r="AK302">
            <v>15458</v>
          </cell>
          <cell r="AL302">
            <v>3412</v>
          </cell>
          <cell r="AM302">
            <v>3170</v>
          </cell>
          <cell r="AN302">
            <v>203</v>
          </cell>
          <cell r="AO302">
            <v>205</v>
          </cell>
        </row>
        <row r="303">
          <cell r="B303" t="str">
            <v>17 โพนนาแก้ว</v>
          </cell>
          <cell r="C303">
            <v>1387</v>
          </cell>
          <cell r="D303">
            <v>1387</v>
          </cell>
          <cell r="E303">
            <v>917</v>
          </cell>
          <cell r="F303">
            <v>917</v>
          </cell>
          <cell r="G303">
            <v>345</v>
          </cell>
          <cell r="H303">
            <v>249</v>
          </cell>
          <cell r="I303">
            <v>376.06999999999971</v>
          </cell>
          <cell r="J303">
            <v>272.01090512540895</v>
          </cell>
          <cell r="M303">
            <v>3665.6106209999998</v>
          </cell>
          <cell r="N303">
            <v>1045</v>
          </cell>
          <cell r="P303">
            <v>0</v>
          </cell>
          <cell r="Q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1121</v>
          </cell>
          <cell r="AF303">
            <v>1045</v>
          </cell>
          <cell r="AG303">
            <v>0</v>
          </cell>
          <cell r="AH303">
            <v>76</v>
          </cell>
          <cell r="AI303">
            <v>643</v>
          </cell>
          <cell r="AJ303">
            <v>44</v>
          </cell>
          <cell r="AK303">
            <v>611</v>
          </cell>
          <cell r="AL303">
            <v>107</v>
          </cell>
          <cell r="AM303">
            <v>93</v>
          </cell>
          <cell r="AN303">
            <v>142</v>
          </cell>
          <cell r="AO303">
            <v>152</v>
          </cell>
        </row>
        <row r="304">
          <cell r="B304" t="str">
            <v>18 ภูพาน</v>
          </cell>
          <cell r="C304">
            <v>18169</v>
          </cell>
          <cell r="D304">
            <v>17408</v>
          </cell>
          <cell r="E304">
            <v>11532</v>
          </cell>
          <cell r="F304">
            <v>14744</v>
          </cell>
          <cell r="G304">
            <v>0</v>
          </cell>
          <cell r="H304">
            <v>7496</v>
          </cell>
          <cell r="I304">
            <v>0</v>
          </cell>
          <cell r="J304">
            <v>508.38113809007052</v>
          </cell>
          <cell r="M304">
            <v>21261.558086000001</v>
          </cell>
          <cell r="N304">
            <v>17507</v>
          </cell>
          <cell r="P304">
            <v>4933.3333300000004</v>
          </cell>
          <cell r="Q304">
            <v>4933.3333300000004</v>
          </cell>
          <cell r="Y304">
            <v>3576.6666700000001</v>
          </cell>
          <cell r="Z304">
            <v>3716.6666700000001</v>
          </cell>
          <cell r="AA304">
            <v>874</v>
          </cell>
          <cell r="AB304">
            <v>983</v>
          </cell>
          <cell r="AC304">
            <v>244.48462232573661</v>
          </cell>
          <cell r="AD304">
            <v>264.45695043456777</v>
          </cell>
          <cell r="AE304">
            <v>21038</v>
          </cell>
          <cell r="AF304">
            <v>21262</v>
          </cell>
          <cell r="AG304">
            <v>240</v>
          </cell>
          <cell r="AH304">
            <v>16</v>
          </cell>
          <cell r="AI304">
            <v>14159</v>
          </cell>
          <cell r="AJ304">
            <v>761</v>
          </cell>
          <cell r="AK304">
            <v>14904</v>
          </cell>
          <cell r="AL304">
            <v>3603</v>
          </cell>
          <cell r="AM304">
            <v>3743</v>
          </cell>
          <cell r="AN304">
            <v>229</v>
          </cell>
          <cell r="AO304">
            <v>251</v>
          </cell>
        </row>
        <row r="305">
          <cell r="B305" t="str">
            <v>นครพนม</v>
          </cell>
          <cell r="C305">
            <v>334542.92999999993</v>
          </cell>
          <cell r="D305">
            <v>349541.99</v>
          </cell>
          <cell r="E305">
            <v>217010.75</v>
          </cell>
          <cell r="F305">
            <v>221648.5</v>
          </cell>
          <cell r="G305">
            <v>37166</v>
          </cell>
          <cell r="H305">
            <v>40348</v>
          </cell>
          <cell r="I305">
            <v>171</v>
          </cell>
          <cell r="J305">
            <v>182</v>
          </cell>
          <cell r="M305">
            <v>370892.03635718342</v>
          </cell>
          <cell r="N305">
            <v>330657</v>
          </cell>
          <cell r="P305">
            <v>258225.34583000001</v>
          </cell>
          <cell r="Q305">
            <v>258225.34583000001</v>
          </cell>
          <cell r="Y305">
            <v>240022.51250000001</v>
          </cell>
          <cell r="Z305">
            <v>245564.17917000002</v>
          </cell>
          <cell r="AA305">
            <v>52930</v>
          </cell>
          <cell r="AB305">
            <v>54572</v>
          </cell>
          <cell r="AC305">
            <v>221</v>
          </cell>
          <cell r="AD305">
            <v>222</v>
          </cell>
          <cell r="AE305">
            <v>361403</v>
          </cell>
          <cell r="AF305">
            <v>360753</v>
          </cell>
          <cell r="AG305">
            <v>1821</v>
          </cell>
          <cell r="AH305">
            <v>2471</v>
          </cell>
          <cell r="AI305">
            <v>305351</v>
          </cell>
          <cell r="AJ305">
            <v>4650</v>
          </cell>
          <cell r="AK305">
            <v>307530</v>
          </cell>
          <cell r="AL305">
            <v>65859</v>
          </cell>
          <cell r="AM305">
            <v>65455</v>
          </cell>
          <cell r="AN305">
            <v>216</v>
          </cell>
          <cell r="AO305">
            <v>213</v>
          </cell>
        </row>
        <row r="306">
          <cell r="B306" t="str">
            <v>01 เมืองนครพนม</v>
          </cell>
          <cell r="C306">
            <v>25416</v>
          </cell>
          <cell r="D306">
            <v>25437</v>
          </cell>
          <cell r="E306">
            <v>12448.68</v>
          </cell>
          <cell r="F306">
            <v>12448.68</v>
          </cell>
          <cell r="G306">
            <v>333</v>
          </cell>
          <cell r="H306">
            <v>0</v>
          </cell>
          <cell r="I306">
            <v>26.75</v>
          </cell>
          <cell r="J306">
            <v>0</v>
          </cell>
          <cell r="M306">
            <v>24244.155089441025</v>
          </cell>
          <cell r="N306">
            <v>24306</v>
          </cell>
          <cell r="P306">
            <v>8690.9166600000008</v>
          </cell>
          <cell r="Q306">
            <v>8690.9166600000008</v>
          </cell>
          <cell r="Y306">
            <v>5831.75</v>
          </cell>
          <cell r="Z306">
            <v>5831.75</v>
          </cell>
          <cell r="AA306">
            <v>1208</v>
          </cell>
          <cell r="AB306">
            <v>1316</v>
          </cell>
          <cell r="AC306">
            <v>207.0726625798431</v>
          </cell>
          <cell r="AD306">
            <v>225.73347051399665</v>
          </cell>
          <cell r="AE306">
            <v>24392</v>
          </cell>
          <cell r="AF306">
            <v>24306</v>
          </cell>
          <cell r="AG306">
            <v>98</v>
          </cell>
          <cell r="AH306">
            <v>184</v>
          </cell>
          <cell r="AI306">
            <v>16968</v>
          </cell>
          <cell r="AJ306">
            <v>334</v>
          </cell>
          <cell r="AK306">
            <v>17118</v>
          </cell>
          <cell r="AL306">
            <v>3249</v>
          </cell>
          <cell r="AM306">
            <v>3489</v>
          </cell>
          <cell r="AN306">
            <v>198</v>
          </cell>
          <cell r="AO306">
            <v>204</v>
          </cell>
        </row>
        <row r="307">
          <cell r="B307" t="str">
            <v>02 ท่าอุเทน</v>
          </cell>
          <cell r="C307">
            <v>48453.42</v>
          </cell>
          <cell r="D307">
            <v>48790.239999999998</v>
          </cell>
          <cell r="E307">
            <v>34608</v>
          </cell>
          <cell r="F307">
            <v>34608</v>
          </cell>
          <cell r="G307">
            <v>5563</v>
          </cell>
          <cell r="H307">
            <v>23035</v>
          </cell>
          <cell r="I307">
            <v>160.75</v>
          </cell>
          <cell r="J307">
            <v>665.59119278779474</v>
          </cell>
          <cell r="M307">
            <v>71817.106913511903</v>
          </cell>
          <cell r="N307">
            <v>59202</v>
          </cell>
          <cell r="P307">
            <v>63363.916660000003</v>
          </cell>
          <cell r="Q307">
            <v>63363.916660000003</v>
          </cell>
          <cell r="Y307">
            <v>63363.916660000003</v>
          </cell>
          <cell r="Z307">
            <v>63363.916660000003</v>
          </cell>
          <cell r="AA307">
            <v>15776</v>
          </cell>
          <cell r="AB307">
            <v>15637</v>
          </cell>
          <cell r="AC307">
            <v>248.96719086966868</v>
          </cell>
          <cell r="AD307">
            <v>246.78700682657578</v>
          </cell>
          <cell r="AE307">
            <v>59149</v>
          </cell>
          <cell r="AF307">
            <v>59202</v>
          </cell>
          <cell r="AG307">
            <v>275</v>
          </cell>
          <cell r="AH307">
            <v>222</v>
          </cell>
          <cell r="AI307">
            <v>49624</v>
          </cell>
          <cell r="AJ307">
            <v>722</v>
          </cell>
          <cell r="AK307">
            <v>50124</v>
          </cell>
          <cell r="AL307">
            <v>10323</v>
          </cell>
          <cell r="AM307">
            <v>10334</v>
          </cell>
          <cell r="AN307">
            <v>207</v>
          </cell>
          <cell r="AO307">
            <v>206</v>
          </cell>
        </row>
        <row r="308">
          <cell r="B308" t="str">
            <v>03 ธาตุพนม</v>
          </cell>
          <cell r="C308">
            <v>23873</v>
          </cell>
          <cell r="D308">
            <v>23750</v>
          </cell>
          <cell r="E308">
            <v>15734</v>
          </cell>
          <cell r="F308">
            <v>15744</v>
          </cell>
          <cell r="G308">
            <v>1967</v>
          </cell>
          <cell r="H308">
            <v>0</v>
          </cell>
          <cell r="I308">
            <v>124.99</v>
          </cell>
          <cell r="J308">
            <v>0</v>
          </cell>
          <cell r="M308">
            <v>27989.517792221501</v>
          </cell>
          <cell r="N308">
            <v>21792</v>
          </cell>
          <cell r="P308">
            <v>8604.375</v>
          </cell>
          <cell r="Q308">
            <v>8604.375</v>
          </cell>
          <cell r="Y308">
            <v>8604.375</v>
          </cell>
          <cell r="Z308">
            <v>8604.375</v>
          </cell>
          <cell r="AA308">
            <v>1612</v>
          </cell>
          <cell r="AB308">
            <v>1826</v>
          </cell>
          <cell r="AC308">
            <v>187.35834967676328</v>
          </cell>
          <cell r="AD308">
            <v>212.20239703639137</v>
          </cell>
          <cell r="AE308">
            <v>27951</v>
          </cell>
          <cell r="AF308">
            <v>27990</v>
          </cell>
          <cell r="AG308">
            <v>55</v>
          </cell>
          <cell r="AH308">
            <v>16</v>
          </cell>
          <cell r="AI308">
            <v>22838</v>
          </cell>
          <cell r="AJ308">
            <v>348</v>
          </cell>
          <cell r="AK308">
            <v>23170</v>
          </cell>
          <cell r="AL308">
            <v>4896</v>
          </cell>
          <cell r="AM308">
            <v>4917</v>
          </cell>
          <cell r="AN308">
            <v>190</v>
          </cell>
          <cell r="AO308">
            <v>212</v>
          </cell>
        </row>
        <row r="309">
          <cell r="B309" t="str">
            <v>04 นาแก</v>
          </cell>
          <cell r="C309">
            <v>35410</v>
          </cell>
          <cell r="D309">
            <v>39624</v>
          </cell>
          <cell r="E309">
            <v>14255</v>
          </cell>
          <cell r="F309">
            <v>18469</v>
          </cell>
          <cell r="G309">
            <v>10394</v>
          </cell>
          <cell r="H309">
            <v>1299</v>
          </cell>
          <cell r="I309">
            <v>729.15</v>
          </cell>
          <cell r="J309">
            <v>70.313119280957281</v>
          </cell>
          <cell r="M309">
            <v>37366.915661268002</v>
          </cell>
          <cell r="N309">
            <v>38287</v>
          </cell>
          <cell r="P309">
            <v>65101.89875</v>
          </cell>
          <cell r="Q309">
            <v>65101.89875</v>
          </cell>
          <cell r="Y309">
            <v>62351.89875</v>
          </cell>
          <cell r="Z309">
            <v>60067.39875</v>
          </cell>
          <cell r="AA309">
            <v>13663</v>
          </cell>
          <cell r="AB309">
            <v>13850</v>
          </cell>
          <cell r="AC309">
            <v>219.12742873768539</v>
          </cell>
          <cell r="AD309">
            <v>230.58019471835377</v>
          </cell>
          <cell r="AE309">
            <v>38865</v>
          </cell>
          <cell r="AF309">
            <v>38287</v>
          </cell>
          <cell r="AG309">
            <v>266</v>
          </cell>
          <cell r="AH309">
            <v>844</v>
          </cell>
          <cell r="AI309">
            <v>35232</v>
          </cell>
          <cell r="AJ309">
            <v>564</v>
          </cell>
          <cell r="AK309">
            <v>34952</v>
          </cell>
          <cell r="AL309">
            <v>8870</v>
          </cell>
          <cell r="AM309">
            <v>8662</v>
          </cell>
          <cell r="AN309">
            <v>238</v>
          </cell>
          <cell r="AO309">
            <v>248</v>
          </cell>
        </row>
        <row r="310">
          <cell r="B310" t="str">
            <v>05 บ้านแพง</v>
          </cell>
          <cell r="C310">
            <v>32361</v>
          </cell>
          <cell r="D310">
            <v>32461</v>
          </cell>
          <cell r="E310">
            <v>23645</v>
          </cell>
          <cell r="F310">
            <v>23745</v>
          </cell>
          <cell r="G310">
            <v>1658</v>
          </cell>
          <cell r="H310">
            <v>1085</v>
          </cell>
          <cell r="I310">
            <v>70.11</v>
          </cell>
          <cell r="J310">
            <v>45.688860812802695</v>
          </cell>
          <cell r="M310">
            <v>36969.088403980044</v>
          </cell>
          <cell r="N310">
            <v>27348</v>
          </cell>
          <cell r="P310">
            <v>22847.916669999999</v>
          </cell>
          <cell r="Q310">
            <v>22847.916669999999</v>
          </cell>
          <cell r="Y310">
            <v>22085.416669999999</v>
          </cell>
          <cell r="Z310">
            <v>22585.416669999999</v>
          </cell>
          <cell r="AA310">
            <v>4883</v>
          </cell>
          <cell r="AB310">
            <v>5265</v>
          </cell>
          <cell r="AC310">
            <v>221.08442596433028</v>
          </cell>
          <cell r="AD310">
            <v>233.11170552781306</v>
          </cell>
          <cell r="AE310">
            <v>27336</v>
          </cell>
          <cell r="AF310">
            <v>27348</v>
          </cell>
          <cell r="AG310">
            <v>77</v>
          </cell>
          <cell r="AH310">
            <v>65</v>
          </cell>
          <cell r="AI310">
            <v>25207</v>
          </cell>
          <cell r="AJ310">
            <v>363</v>
          </cell>
          <cell r="AK310">
            <v>25505</v>
          </cell>
          <cell r="AL310">
            <v>4630</v>
          </cell>
          <cell r="AM310">
            <v>5198</v>
          </cell>
          <cell r="AN310">
            <v>193</v>
          </cell>
          <cell r="AO310">
            <v>204</v>
          </cell>
        </row>
        <row r="311">
          <cell r="B311" t="str">
            <v>06 ปลาปาก</v>
          </cell>
          <cell r="C311">
            <v>7033.21</v>
          </cell>
          <cell r="D311">
            <v>7033.21</v>
          </cell>
          <cell r="E311">
            <v>2699.07</v>
          </cell>
          <cell r="F311">
            <v>2699.07</v>
          </cell>
          <cell r="G311">
            <v>0</v>
          </cell>
          <cell r="H311">
            <v>270</v>
          </cell>
          <cell r="I311">
            <v>0</v>
          </cell>
          <cell r="J311">
            <v>100</v>
          </cell>
          <cell r="M311">
            <v>8190.5076706293621</v>
          </cell>
          <cell r="N311">
            <v>6995</v>
          </cell>
          <cell r="P311">
            <v>3234</v>
          </cell>
          <cell r="Q311">
            <v>3234</v>
          </cell>
          <cell r="Y311">
            <v>2062.5</v>
          </cell>
          <cell r="Z311">
            <v>2541</v>
          </cell>
          <cell r="AA311">
            <v>422</v>
          </cell>
          <cell r="AB311">
            <v>478</v>
          </cell>
          <cell r="AC311">
            <v>204.66133333333335</v>
          </cell>
          <cell r="AD311">
            <v>188.25974025974025</v>
          </cell>
          <cell r="AE311">
            <v>8321</v>
          </cell>
          <cell r="AF311">
            <v>8191</v>
          </cell>
          <cell r="AG311">
            <v>44</v>
          </cell>
          <cell r="AH311">
            <v>174</v>
          </cell>
          <cell r="AI311">
            <v>4716</v>
          </cell>
          <cell r="AJ311">
            <v>89</v>
          </cell>
          <cell r="AK311">
            <v>4631</v>
          </cell>
          <cell r="AL311">
            <v>820</v>
          </cell>
          <cell r="AM311">
            <v>872</v>
          </cell>
          <cell r="AN311">
            <v>184</v>
          </cell>
          <cell r="AO311">
            <v>188</v>
          </cell>
        </row>
        <row r="312">
          <cell r="B312" t="str">
            <v>07 ศรีสงคราม</v>
          </cell>
          <cell r="C312">
            <v>69825</v>
          </cell>
          <cell r="D312">
            <v>65242.75</v>
          </cell>
          <cell r="E312">
            <v>58042</v>
          </cell>
          <cell r="F312">
            <v>58119.75</v>
          </cell>
          <cell r="G312">
            <v>7603</v>
          </cell>
          <cell r="H312">
            <v>5700</v>
          </cell>
          <cell r="I312">
            <v>130.99</v>
          </cell>
          <cell r="J312">
            <v>98.068556729855175</v>
          </cell>
          <cell r="M312">
            <v>73157.209847969585</v>
          </cell>
          <cell r="N312">
            <v>64093</v>
          </cell>
          <cell r="P312">
            <v>29281.655419999999</v>
          </cell>
          <cell r="Q312">
            <v>29281.655419999999</v>
          </cell>
          <cell r="Y312">
            <v>24700.655419999999</v>
          </cell>
          <cell r="Z312">
            <v>28291.655419999999</v>
          </cell>
          <cell r="AA312">
            <v>5684</v>
          </cell>
          <cell r="AB312">
            <v>5768</v>
          </cell>
          <cell r="AC312">
            <v>230.13101892824187</v>
          </cell>
          <cell r="AD312">
            <v>203.87551109018847</v>
          </cell>
          <cell r="AE312">
            <v>73021</v>
          </cell>
          <cell r="AF312">
            <v>73157</v>
          </cell>
          <cell r="AG312">
            <v>597</v>
          </cell>
          <cell r="AH312">
            <v>461</v>
          </cell>
          <cell r="AI312">
            <v>68838</v>
          </cell>
          <cell r="AJ312">
            <v>992</v>
          </cell>
          <cell r="AK312">
            <v>69369</v>
          </cell>
          <cell r="AL312">
            <v>15156</v>
          </cell>
          <cell r="AM312">
            <v>14497</v>
          </cell>
          <cell r="AN312">
            <v>207</v>
          </cell>
          <cell r="AO312">
            <v>209</v>
          </cell>
        </row>
        <row r="313">
          <cell r="B313" t="str">
            <v>08 เรณูนคร</v>
          </cell>
          <cell r="C313">
            <v>5060.8</v>
          </cell>
          <cell r="D313">
            <v>5516.8</v>
          </cell>
          <cell r="E313">
            <v>1781</v>
          </cell>
          <cell r="F313">
            <v>2237</v>
          </cell>
          <cell r="G313">
            <v>694</v>
          </cell>
          <cell r="H313">
            <v>381</v>
          </cell>
          <cell r="I313">
            <v>389.43</v>
          </cell>
          <cell r="J313">
            <v>170.46043808672329</v>
          </cell>
          <cell r="M313">
            <v>2819.5931201525109</v>
          </cell>
          <cell r="N313">
            <v>2975</v>
          </cell>
          <cell r="P313">
            <v>0</v>
          </cell>
          <cell r="Q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4550</v>
          </cell>
          <cell r="AF313">
            <v>4537</v>
          </cell>
          <cell r="AG313">
            <v>0</v>
          </cell>
          <cell r="AH313">
            <v>13</v>
          </cell>
          <cell r="AI313">
            <v>2476</v>
          </cell>
          <cell r="AJ313">
            <v>68</v>
          </cell>
          <cell r="AK313">
            <v>2531</v>
          </cell>
          <cell r="AL313">
            <v>475</v>
          </cell>
          <cell r="AM313">
            <v>463</v>
          </cell>
          <cell r="AN313">
            <v>172</v>
          </cell>
          <cell r="AO313">
            <v>183</v>
          </cell>
        </row>
        <row r="314">
          <cell r="B314" t="str">
            <v>09 นาหว้า</v>
          </cell>
          <cell r="C314">
            <v>5781.5</v>
          </cell>
          <cell r="D314">
            <v>4790.93</v>
          </cell>
          <cell r="E314">
            <v>1830</v>
          </cell>
          <cell r="F314">
            <v>1545</v>
          </cell>
          <cell r="G314">
            <v>518</v>
          </cell>
          <cell r="H314">
            <v>0</v>
          </cell>
          <cell r="I314">
            <v>283.14</v>
          </cell>
          <cell r="J314">
            <v>0</v>
          </cell>
          <cell r="M314">
            <v>6790.0162099057316</v>
          </cell>
          <cell r="N314">
            <v>6219</v>
          </cell>
          <cell r="P314">
            <v>4452</v>
          </cell>
          <cell r="Q314">
            <v>4452</v>
          </cell>
          <cell r="Y314">
            <v>3470</v>
          </cell>
          <cell r="Z314">
            <v>3620</v>
          </cell>
          <cell r="AA314">
            <v>707</v>
          </cell>
          <cell r="AB314">
            <v>705</v>
          </cell>
          <cell r="AC314">
            <v>203.7106628242075</v>
          </cell>
          <cell r="AD314">
            <v>194.80441988950275</v>
          </cell>
          <cell r="AE314">
            <v>6379</v>
          </cell>
          <cell r="AF314">
            <v>6219</v>
          </cell>
          <cell r="AG314">
            <v>34</v>
          </cell>
          <cell r="AH314">
            <v>194</v>
          </cell>
          <cell r="AI314">
            <v>4519</v>
          </cell>
          <cell r="AJ314">
            <v>68</v>
          </cell>
          <cell r="AK314">
            <v>4393</v>
          </cell>
          <cell r="AL314">
            <v>844</v>
          </cell>
          <cell r="AM314">
            <v>820</v>
          </cell>
          <cell r="AN314">
            <v>194</v>
          </cell>
          <cell r="AO314">
            <v>187</v>
          </cell>
        </row>
        <row r="315">
          <cell r="B315" t="str">
            <v>10 โพนสวรรค์</v>
          </cell>
          <cell r="C315">
            <v>36282</v>
          </cell>
          <cell r="D315">
            <v>36854.06</v>
          </cell>
          <cell r="E315">
            <v>19666</v>
          </cell>
          <cell r="F315">
            <v>19666</v>
          </cell>
          <cell r="G315">
            <v>2555</v>
          </cell>
          <cell r="H315">
            <v>2104</v>
          </cell>
          <cell r="I315">
            <v>129.9</v>
          </cell>
          <cell r="J315">
            <v>106.96934811349539</v>
          </cell>
          <cell r="M315">
            <v>32429.155778544602</v>
          </cell>
          <cell r="N315">
            <v>41419</v>
          </cell>
          <cell r="P315">
            <v>32054.166669999999</v>
          </cell>
          <cell r="Q315">
            <v>32054.166669999999</v>
          </cell>
          <cell r="Y315">
            <v>28332.5</v>
          </cell>
          <cell r="Z315">
            <v>31039.166669999999</v>
          </cell>
          <cell r="AA315">
            <v>5096</v>
          </cell>
          <cell r="AB315">
            <v>5616</v>
          </cell>
          <cell r="AC315">
            <v>179.85588546721962</v>
          </cell>
          <cell r="AD315">
            <v>180.92946409859272</v>
          </cell>
          <cell r="AE315">
            <v>41254</v>
          </cell>
          <cell r="AF315">
            <v>41419</v>
          </cell>
          <cell r="AG315">
            <v>201</v>
          </cell>
          <cell r="AH315">
            <v>36</v>
          </cell>
          <cell r="AI315">
            <v>30571</v>
          </cell>
          <cell r="AJ315">
            <v>455</v>
          </cell>
          <cell r="AK315">
            <v>30990</v>
          </cell>
          <cell r="AL315">
            <v>7195</v>
          </cell>
          <cell r="AM315">
            <v>6453</v>
          </cell>
          <cell r="AN315">
            <v>202</v>
          </cell>
          <cell r="AO315">
            <v>208</v>
          </cell>
        </row>
        <row r="316">
          <cell r="B316" t="str">
            <v>11 นาทม</v>
          </cell>
          <cell r="C316">
            <v>42779</v>
          </cell>
          <cell r="D316">
            <v>57709</v>
          </cell>
          <cell r="E316">
            <v>30489</v>
          </cell>
          <cell r="F316">
            <v>30489</v>
          </cell>
          <cell r="G316">
            <v>5651</v>
          </cell>
          <cell r="H316">
            <v>6471</v>
          </cell>
          <cell r="I316">
            <v>185.33</v>
          </cell>
          <cell r="J316">
            <v>212.23916822460561</v>
          </cell>
          <cell r="M316">
            <v>46421.153843392211</v>
          </cell>
          <cell r="N316">
            <v>34345</v>
          </cell>
          <cell r="P316">
            <v>19127</v>
          </cell>
          <cell r="Q316">
            <v>19127</v>
          </cell>
          <cell r="Y316">
            <v>18287</v>
          </cell>
          <cell r="Z316">
            <v>18687</v>
          </cell>
          <cell r="AA316">
            <v>3727</v>
          </cell>
          <cell r="AB316">
            <v>3950</v>
          </cell>
          <cell r="AC316">
            <v>203.78069120139989</v>
          </cell>
          <cell r="AD316">
            <v>211.4025793332263</v>
          </cell>
          <cell r="AE316">
            <v>46370</v>
          </cell>
          <cell r="AF316">
            <v>46421</v>
          </cell>
          <cell r="AG316">
            <v>174</v>
          </cell>
          <cell r="AH316">
            <v>123</v>
          </cell>
          <cell r="AI316">
            <v>41395</v>
          </cell>
          <cell r="AJ316">
            <v>594</v>
          </cell>
          <cell r="AK316">
            <v>41866</v>
          </cell>
          <cell r="AL316">
            <v>8879</v>
          </cell>
          <cell r="AM316">
            <v>9252</v>
          </cell>
          <cell r="AN316">
            <v>207</v>
          </cell>
          <cell r="AO316">
            <v>221</v>
          </cell>
        </row>
        <row r="317">
          <cell r="B317" t="str">
            <v>12 วังยาง</v>
          </cell>
          <cell r="C317">
            <v>2268</v>
          </cell>
          <cell r="D317">
            <v>2333</v>
          </cell>
          <cell r="E317">
            <v>1813</v>
          </cell>
          <cell r="F317">
            <v>1878</v>
          </cell>
          <cell r="G317">
            <v>230</v>
          </cell>
          <cell r="H317">
            <v>3</v>
          </cell>
          <cell r="I317">
            <v>126.63</v>
          </cell>
          <cell r="J317">
            <v>1.3312034078807242</v>
          </cell>
          <cell r="M317">
            <v>2697.6160261669106</v>
          </cell>
          <cell r="N317">
            <v>3676</v>
          </cell>
          <cell r="P317">
            <v>1467.5</v>
          </cell>
          <cell r="Q317">
            <v>1467.5</v>
          </cell>
          <cell r="Y317">
            <v>932.5</v>
          </cell>
          <cell r="Z317">
            <v>932.5</v>
          </cell>
          <cell r="AA317">
            <v>152</v>
          </cell>
          <cell r="AB317">
            <v>161</v>
          </cell>
          <cell r="AC317">
            <v>162.93297587131369</v>
          </cell>
          <cell r="AD317">
            <v>172.89991063806971</v>
          </cell>
          <cell r="AE317">
            <v>3815</v>
          </cell>
          <cell r="AF317">
            <v>3676</v>
          </cell>
          <cell r="AG317">
            <v>0</v>
          </cell>
          <cell r="AH317">
            <v>139</v>
          </cell>
          <cell r="AI317">
            <v>2967</v>
          </cell>
          <cell r="AJ317">
            <v>53</v>
          </cell>
          <cell r="AK317">
            <v>2881</v>
          </cell>
          <cell r="AL317">
            <v>522</v>
          </cell>
          <cell r="AM317">
            <v>498</v>
          </cell>
          <cell r="AN317">
            <v>166</v>
          </cell>
          <cell r="AO317">
            <v>173</v>
          </cell>
        </row>
        <row r="318">
          <cell r="B318" t="str">
            <v>มุกดาหาร</v>
          </cell>
          <cell r="C318">
            <v>269838</v>
          </cell>
          <cell r="D318">
            <v>262603.25</v>
          </cell>
          <cell r="E318">
            <v>175169.5</v>
          </cell>
          <cell r="F318">
            <v>181246</v>
          </cell>
          <cell r="G318">
            <v>38026</v>
          </cell>
          <cell r="H318">
            <v>50042</v>
          </cell>
          <cell r="I318">
            <v>217</v>
          </cell>
          <cell r="J318">
            <v>276</v>
          </cell>
          <cell r="M318">
            <v>299074.26592229248</v>
          </cell>
          <cell r="N318">
            <v>263295</v>
          </cell>
          <cell r="P318">
            <v>143251.79166999998</v>
          </cell>
          <cell r="Q318">
            <v>141719.125</v>
          </cell>
          <cell r="Y318">
            <v>130233.29167000001</v>
          </cell>
          <cell r="Z318">
            <v>130695.125</v>
          </cell>
          <cell r="AA318">
            <v>23919</v>
          </cell>
          <cell r="AB318">
            <v>24383</v>
          </cell>
          <cell r="AC318">
            <v>184</v>
          </cell>
          <cell r="AD318">
            <v>187</v>
          </cell>
          <cell r="AE318">
            <v>262808</v>
          </cell>
          <cell r="AF318">
            <v>263295</v>
          </cell>
          <cell r="AG318">
            <v>2129</v>
          </cell>
          <cell r="AH318">
            <v>1642</v>
          </cell>
          <cell r="AI318">
            <v>222439</v>
          </cell>
          <cell r="AJ318">
            <v>5092</v>
          </cell>
          <cell r="AK318">
            <v>225434</v>
          </cell>
          <cell r="AL318">
            <v>45274</v>
          </cell>
          <cell r="AM318">
            <v>46371</v>
          </cell>
          <cell r="AN318">
            <v>204</v>
          </cell>
          <cell r="AO318">
            <v>206</v>
          </cell>
        </row>
        <row r="319">
          <cell r="B319" t="str">
            <v>01 เมืองมุกดาหาร</v>
          </cell>
          <cell r="C319">
            <v>66242.75</v>
          </cell>
          <cell r="D319">
            <v>55770.5</v>
          </cell>
          <cell r="E319">
            <v>57011.75</v>
          </cell>
          <cell r="F319">
            <v>55009.75</v>
          </cell>
          <cell r="G319">
            <v>10457</v>
          </cell>
          <cell r="H319">
            <v>7412</v>
          </cell>
          <cell r="I319">
            <v>183.41</v>
          </cell>
          <cell r="J319">
            <v>134.74313189934512</v>
          </cell>
          <cell r="M319">
            <v>76293.971952889493</v>
          </cell>
          <cell r="N319">
            <v>60126</v>
          </cell>
          <cell r="P319">
            <v>31089.458340000001</v>
          </cell>
          <cell r="Q319">
            <v>31405.458340000001</v>
          </cell>
          <cell r="Y319">
            <v>26359.791669999999</v>
          </cell>
          <cell r="Z319">
            <v>26412.458340000001</v>
          </cell>
          <cell r="AA319">
            <v>5569</v>
          </cell>
          <cell r="AB319">
            <v>5578</v>
          </cell>
          <cell r="AC319">
            <v>211.27479823781172</v>
          </cell>
          <cell r="AD319">
            <v>211.18318843584024</v>
          </cell>
          <cell r="AE319">
            <v>59927</v>
          </cell>
          <cell r="AF319">
            <v>60126</v>
          </cell>
          <cell r="AG319">
            <v>245</v>
          </cell>
          <cell r="AH319">
            <v>46</v>
          </cell>
          <cell r="AI319">
            <v>53254</v>
          </cell>
          <cell r="AJ319">
            <v>1202</v>
          </cell>
          <cell r="AK319">
            <v>54410</v>
          </cell>
          <cell r="AL319">
            <v>10404</v>
          </cell>
          <cell r="AM319">
            <v>11490</v>
          </cell>
          <cell r="AN319">
            <v>176</v>
          </cell>
          <cell r="AO319">
            <v>211</v>
          </cell>
        </row>
        <row r="320">
          <cell r="B320" t="str">
            <v>02 คำชะอี</v>
          </cell>
          <cell r="C320">
            <v>35248</v>
          </cell>
          <cell r="D320">
            <v>32588</v>
          </cell>
          <cell r="E320">
            <v>18658</v>
          </cell>
          <cell r="F320">
            <v>15998</v>
          </cell>
          <cell r="G320">
            <v>3760</v>
          </cell>
          <cell r="H320">
            <v>248</v>
          </cell>
          <cell r="I320">
            <v>201.5</v>
          </cell>
          <cell r="J320">
            <v>15.526940867608451</v>
          </cell>
          <cell r="M320">
            <v>36805.975289688307</v>
          </cell>
          <cell r="N320">
            <v>29444</v>
          </cell>
          <cell r="P320">
            <v>9821</v>
          </cell>
          <cell r="Q320">
            <v>9821</v>
          </cell>
          <cell r="Y320">
            <v>8188.8333400000001</v>
          </cell>
          <cell r="Z320">
            <v>8865.5</v>
          </cell>
          <cell r="AA320">
            <v>1278</v>
          </cell>
          <cell r="AB320">
            <v>1383</v>
          </cell>
          <cell r="AC320">
            <v>156.01695385584679</v>
          </cell>
          <cell r="AD320">
            <v>155.94821687101685</v>
          </cell>
          <cell r="AE320">
            <v>29404</v>
          </cell>
          <cell r="AF320">
            <v>29444</v>
          </cell>
          <cell r="AG320">
            <v>362</v>
          </cell>
          <cell r="AH320">
            <v>322</v>
          </cell>
          <cell r="AI320">
            <v>20373</v>
          </cell>
          <cell r="AJ320">
            <v>582</v>
          </cell>
          <cell r="AK320">
            <v>20633</v>
          </cell>
          <cell r="AL320">
            <v>4085</v>
          </cell>
          <cell r="AM320">
            <v>3716</v>
          </cell>
          <cell r="AN320">
            <v>160</v>
          </cell>
          <cell r="AO320">
            <v>180</v>
          </cell>
        </row>
        <row r="321">
          <cell r="B321" t="str">
            <v>03 ดอนตาล</v>
          </cell>
          <cell r="C321">
            <v>36719</v>
          </cell>
          <cell r="D321">
            <v>40035.75</v>
          </cell>
          <cell r="E321">
            <v>19285</v>
          </cell>
          <cell r="F321">
            <v>22601.75</v>
          </cell>
          <cell r="G321">
            <v>12401</v>
          </cell>
          <cell r="H321">
            <v>10496</v>
          </cell>
          <cell r="I321">
            <v>643.04</v>
          </cell>
          <cell r="J321">
            <v>464.36871038747</v>
          </cell>
          <cell r="M321">
            <v>46813.429764478773</v>
          </cell>
          <cell r="N321">
            <v>44629</v>
          </cell>
          <cell r="P321">
            <v>14730.75</v>
          </cell>
          <cell r="Q321">
            <v>14730.75</v>
          </cell>
          <cell r="Y321">
            <v>13304.916670000001</v>
          </cell>
          <cell r="Z321">
            <v>13304.916670000001</v>
          </cell>
          <cell r="AA321">
            <v>2476</v>
          </cell>
          <cell r="AB321">
            <v>2620</v>
          </cell>
          <cell r="AC321">
            <v>186.09242192796086</v>
          </cell>
          <cell r="AD321">
            <v>196.9397903790103</v>
          </cell>
          <cell r="AE321">
            <v>44259</v>
          </cell>
          <cell r="AF321">
            <v>44629</v>
          </cell>
          <cell r="AG321">
            <v>386</v>
          </cell>
          <cell r="AH321">
            <v>16</v>
          </cell>
          <cell r="AI321">
            <v>37522</v>
          </cell>
          <cell r="AJ321">
            <v>813</v>
          </cell>
          <cell r="AK321">
            <v>38319</v>
          </cell>
          <cell r="AL321">
            <v>8434</v>
          </cell>
          <cell r="AM321">
            <v>8043</v>
          </cell>
          <cell r="AN321">
            <v>171</v>
          </cell>
          <cell r="AO321">
            <v>210</v>
          </cell>
        </row>
        <row r="322">
          <cell r="B322" t="str">
            <v>04 นิคมคำสร้อย</v>
          </cell>
          <cell r="C322">
            <v>42723</v>
          </cell>
          <cell r="D322">
            <v>51158</v>
          </cell>
          <cell r="E322">
            <v>34615</v>
          </cell>
          <cell r="F322">
            <v>36669</v>
          </cell>
          <cell r="G322">
            <v>4263</v>
          </cell>
          <cell r="H322">
            <v>25191</v>
          </cell>
          <cell r="I322">
            <v>123.16</v>
          </cell>
          <cell r="J322">
            <v>686.97912405574186</v>
          </cell>
          <cell r="M322">
            <v>51145.756849512894</v>
          </cell>
          <cell r="N322">
            <v>46230</v>
          </cell>
          <cell r="P322">
            <v>37413.166669999999</v>
          </cell>
          <cell r="Q322">
            <v>35564.5</v>
          </cell>
          <cell r="Y322">
            <v>33246.166660000003</v>
          </cell>
          <cell r="Z322">
            <v>32524.49999</v>
          </cell>
          <cell r="AA322">
            <v>7438</v>
          </cell>
          <cell r="AB322">
            <v>7561</v>
          </cell>
          <cell r="AC322">
            <v>223.71546598810195</v>
          </cell>
          <cell r="AD322">
            <v>232.46068355623012</v>
          </cell>
          <cell r="AE322">
            <v>46307</v>
          </cell>
          <cell r="AF322">
            <v>46230</v>
          </cell>
          <cell r="AG322">
            <v>383</v>
          </cell>
          <cell r="AH322">
            <v>460</v>
          </cell>
          <cell r="AI322">
            <v>46206</v>
          </cell>
          <cell r="AJ322">
            <v>938</v>
          </cell>
          <cell r="AK322">
            <v>46230</v>
          </cell>
          <cell r="AL322">
            <v>8832</v>
          </cell>
          <cell r="AM322">
            <v>9175</v>
          </cell>
          <cell r="AN322">
            <v>179</v>
          </cell>
          <cell r="AO322">
            <v>198</v>
          </cell>
        </row>
        <row r="323">
          <cell r="B323" t="str">
            <v>05 ดงหลวง</v>
          </cell>
          <cell r="C323">
            <v>72834</v>
          </cell>
          <cell r="D323">
            <v>68866</v>
          </cell>
          <cell r="E323">
            <v>36746</v>
          </cell>
          <cell r="F323">
            <v>42468</v>
          </cell>
          <cell r="G323">
            <v>6034</v>
          </cell>
          <cell r="H323">
            <v>5799</v>
          </cell>
          <cell r="I323">
            <v>164.22</v>
          </cell>
          <cell r="J323">
            <v>136.54511632287841</v>
          </cell>
          <cell r="M323">
            <v>70827.279632319318</v>
          </cell>
          <cell r="N323">
            <v>68230</v>
          </cell>
          <cell r="P323">
            <v>45279.333330000001</v>
          </cell>
          <cell r="Q323">
            <v>45279.333330000001</v>
          </cell>
          <cell r="Y323">
            <v>44823.333330000001</v>
          </cell>
          <cell r="Z323">
            <v>45143.333330000001</v>
          </cell>
          <cell r="AA323">
            <v>6400</v>
          </cell>
          <cell r="AB323">
            <v>6489</v>
          </cell>
          <cell r="AC323">
            <v>142.79114673486959</v>
          </cell>
          <cell r="AD323">
            <v>143.74201433543101</v>
          </cell>
          <cell r="AE323">
            <v>67956</v>
          </cell>
          <cell r="AF323">
            <v>68230</v>
          </cell>
          <cell r="AG323">
            <v>673</v>
          </cell>
          <cell r="AH323">
            <v>399</v>
          </cell>
          <cell r="AI323">
            <v>53314</v>
          </cell>
          <cell r="AJ323">
            <v>1239</v>
          </cell>
          <cell r="AK323">
            <v>54154</v>
          </cell>
          <cell r="AL323">
            <v>11428</v>
          </cell>
          <cell r="AM323">
            <v>11744</v>
          </cell>
          <cell r="AN323">
            <v>178</v>
          </cell>
          <cell r="AO323">
            <v>217</v>
          </cell>
        </row>
        <row r="324">
          <cell r="B324" t="str">
            <v>06 หว้านใหญ่</v>
          </cell>
          <cell r="C324">
            <v>7007</v>
          </cell>
          <cell r="D324">
            <v>5120.75</v>
          </cell>
          <cell r="E324">
            <v>4103</v>
          </cell>
          <cell r="F324">
            <v>3748.75</v>
          </cell>
          <cell r="G324">
            <v>718</v>
          </cell>
          <cell r="H324">
            <v>427</v>
          </cell>
          <cell r="I324">
            <v>174.99</v>
          </cell>
          <cell r="J324">
            <v>114.0113371123708</v>
          </cell>
          <cell r="M324">
            <v>5700.5597888754965</v>
          </cell>
          <cell r="N324">
            <v>5353</v>
          </cell>
          <cell r="P324">
            <v>1919.75</v>
          </cell>
          <cell r="Q324">
            <v>1919.75</v>
          </cell>
          <cell r="Y324">
            <v>1660.75</v>
          </cell>
          <cell r="Z324">
            <v>1660.75</v>
          </cell>
          <cell r="AA324">
            <v>278</v>
          </cell>
          <cell r="AB324">
            <v>284</v>
          </cell>
          <cell r="AC324">
            <v>167.24271162426615</v>
          </cell>
          <cell r="AD324">
            <v>170.72005619750112</v>
          </cell>
          <cell r="AE324">
            <v>5386</v>
          </cell>
          <cell r="AF324">
            <v>5353</v>
          </cell>
          <cell r="AG324">
            <v>0</v>
          </cell>
          <cell r="AH324">
            <v>33</v>
          </cell>
          <cell r="AI324">
            <v>4733</v>
          </cell>
          <cell r="AJ324">
            <v>116</v>
          </cell>
          <cell r="AK324">
            <v>4816</v>
          </cell>
          <cell r="AL324">
            <v>1030</v>
          </cell>
          <cell r="AM324">
            <v>1047</v>
          </cell>
          <cell r="AN324">
            <v>162</v>
          </cell>
          <cell r="AO324">
            <v>217</v>
          </cell>
        </row>
        <row r="325">
          <cell r="B325" t="str">
            <v>06 หนองสูง</v>
          </cell>
          <cell r="C325">
            <v>9064.25</v>
          </cell>
          <cell r="D325">
            <v>9064.25</v>
          </cell>
          <cell r="E325">
            <v>4750.75</v>
          </cell>
          <cell r="F325">
            <v>4750.75</v>
          </cell>
          <cell r="G325">
            <v>393</v>
          </cell>
          <cell r="H325">
            <v>469</v>
          </cell>
          <cell r="I325">
            <v>82.66</v>
          </cell>
          <cell r="J325">
            <v>98.678240277850875</v>
          </cell>
          <cell r="M325">
            <v>11487.292644528225</v>
          </cell>
          <cell r="N325">
            <v>9283</v>
          </cell>
          <cell r="P325">
            <v>2998.3333299999999</v>
          </cell>
          <cell r="Q325">
            <v>2998.3333299999999</v>
          </cell>
          <cell r="Y325">
            <v>2649.5</v>
          </cell>
          <cell r="Z325">
            <v>2783.6666700000001</v>
          </cell>
          <cell r="AA325">
            <v>480</v>
          </cell>
          <cell r="AB325">
            <v>468</v>
          </cell>
          <cell r="AC325">
            <v>181.24350506510663</v>
          </cell>
          <cell r="AD325">
            <v>168.25775336096544</v>
          </cell>
          <cell r="AE325">
            <v>9569</v>
          </cell>
          <cell r="AF325">
            <v>9283</v>
          </cell>
          <cell r="AG325">
            <v>80</v>
          </cell>
          <cell r="AH325">
            <v>366</v>
          </cell>
          <cell r="AI325">
            <v>7037</v>
          </cell>
          <cell r="AJ325">
            <v>201</v>
          </cell>
          <cell r="AK325">
            <v>6872</v>
          </cell>
          <cell r="AL325">
            <v>1061</v>
          </cell>
          <cell r="AM325">
            <v>1156</v>
          </cell>
          <cell r="AN325">
            <v>139</v>
          </cell>
          <cell r="AO325">
            <v>168</v>
          </cell>
        </row>
        <row r="326">
          <cell r="B326" t="str">
            <v>ยโสธร</v>
          </cell>
          <cell r="C326">
            <v>121684.75</v>
          </cell>
          <cell r="D326">
            <v>102791.75</v>
          </cell>
          <cell r="E326">
            <v>66079.25</v>
          </cell>
          <cell r="F326">
            <v>74845.75</v>
          </cell>
          <cell r="G326">
            <v>11550</v>
          </cell>
          <cell r="H326">
            <v>10683</v>
          </cell>
          <cell r="I326">
            <v>175</v>
          </cell>
          <cell r="J326">
            <v>143</v>
          </cell>
          <cell r="M326">
            <v>125174.96784222197</v>
          </cell>
          <cell r="N326">
            <v>116273</v>
          </cell>
          <cell r="P326">
            <v>240338.04729000002</v>
          </cell>
          <cell r="Q326">
            <v>240346.40729</v>
          </cell>
          <cell r="Y326">
            <v>215129.24062</v>
          </cell>
          <cell r="Z326">
            <v>235046.07394999999</v>
          </cell>
          <cell r="AA326">
            <v>48283</v>
          </cell>
          <cell r="AB326">
            <v>52070</v>
          </cell>
          <cell r="AC326">
            <v>224</v>
          </cell>
          <cell r="AD326">
            <v>222</v>
          </cell>
          <cell r="AE326">
            <v>115693</v>
          </cell>
          <cell r="AF326">
            <v>116273</v>
          </cell>
          <cell r="AG326">
            <v>804</v>
          </cell>
          <cell r="AH326">
            <v>224</v>
          </cell>
          <cell r="AI326">
            <v>90225</v>
          </cell>
          <cell r="AJ326">
            <v>6512</v>
          </cell>
          <cell r="AK326">
            <v>96513</v>
          </cell>
          <cell r="AL326">
            <v>18061</v>
          </cell>
          <cell r="AM326">
            <v>18502</v>
          </cell>
          <cell r="AN326">
            <v>200</v>
          </cell>
          <cell r="AO326">
            <v>192</v>
          </cell>
        </row>
        <row r="327">
          <cell r="B327" t="str">
            <v>01 เมืองยโสธร</v>
          </cell>
          <cell r="C327">
            <v>27084</v>
          </cell>
          <cell r="D327">
            <v>22685</v>
          </cell>
          <cell r="E327">
            <v>16390</v>
          </cell>
          <cell r="F327">
            <v>16389</v>
          </cell>
          <cell r="G327">
            <v>1624</v>
          </cell>
          <cell r="H327">
            <v>0</v>
          </cell>
          <cell r="I327">
            <v>99.06</v>
          </cell>
          <cell r="J327">
            <v>0</v>
          </cell>
          <cell r="M327">
            <v>25459.300903711475</v>
          </cell>
          <cell r="N327">
            <v>23487</v>
          </cell>
          <cell r="P327">
            <v>161181.16604000001</v>
          </cell>
          <cell r="Q327">
            <v>161189.52604</v>
          </cell>
          <cell r="Y327">
            <v>143847.94271</v>
          </cell>
          <cell r="Z327">
            <v>160104.60938000001</v>
          </cell>
          <cell r="AA327">
            <v>33910</v>
          </cell>
          <cell r="AB327">
            <v>37672</v>
          </cell>
          <cell r="AC327">
            <v>235.73801168894033</v>
          </cell>
          <cell r="AD327">
            <v>235.29851865317983</v>
          </cell>
          <cell r="AE327">
            <v>23477</v>
          </cell>
          <cell r="AF327">
            <v>23487</v>
          </cell>
          <cell r="AG327">
            <v>125</v>
          </cell>
          <cell r="AH327">
            <v>115</v>
          </cell>
          <cell r="AI327">
            <v>22059</v>
          </cell>
          <cell r="AJ327">
            <v>1501</v>
          </cell>
          <cell r="AK327">
            <v>23445</v>
          </cell>
          <cell r="AL327">
            <v>4498</v>
          </cell>
          <cell r="AM327">
            <v>4844</v>
          </cell>
          <cell r="AN327">
            <v>189</v>
          </cell>
          <cell r="AO327">
            <v>207</v>
          </cell>
        </row>
        <row r="328">
          <cell r="B328" t="str">
            <v>02 กุดชุม</v>
          </cell>
          <cell r="C328">
            <v>14011</v>
          </cell>
          <cell r="D328">
            <v>18574.5</v>
          </cell>
          <cell r="E328">
            <v>6534</v>
          </cell>
          <cell r="F328">
            <v>15226.5</v>
          </cell>
          <cell r="G328">
            <v>163</v>
          </cell>
          <cell r="H328">
            <v>3673</v>
          </cell>
          <cell r="I328">
            <v>25</v>
          </cell>
          <cell r="J328">
            <v>241.19791153580928</v>
          </cell>
          <cell r="M328">
            <v>16679.894761069798</v>
          </cell>
          <cell r="N328">
            <v>17521</v>
          </cell>
          <cell r="P328">
            <v>6396.625</v>
          </cell>
          <cell r="Q328">
            <v>6396.625</v>
          </cell>
          <cell r="Y328">
            <v>4450.125</v>
          </cell>
          <cell r="Z328">
            <v>5372.625</v>
          </cell>
          <cell r="AA328">
            <v>733</v>
          </cell>
          <cell r="AB328">
            <v>823</v>
          </cell>
          <cell r="AC328">
            <v>164.63865247155979</v>
          </cell>
          <cell r="AD328">
            <v>153.20659516158304</v>
          </cell>
          <cell r="AE328">
            <v>17424</v>
          </cell>
          <cell r="AF328">
            <v>17521</v>
          </cell>
          <cell r="AG328">
            <v>132</v>
          </cell>
          <cell r="AH328">
            <v>35</v>
          </cell>
          <cell r="AI328">
            <v>12589</v>
          </cell>
          <cell r="AJ328">
            <v>967</v>
          </cell>
          <cell r="AK328">
            <v>13521</v>
          </cell>
          <cell r="AL328">
            <v>2743</v>
          </cell>
          <cell r="AM328">
            <v>2645</v>
          </cell>
          <cell r="AN328">
            <v>177</v>
          </cell>
          <cell r="AO328">
            <v>196</v>
          </cell>
        </row>
        <row r="329">
          <cell r="B329" t="str">
            <v>03 คำเขื่อนแก้ว</v>
          </cell>
          <cell r="C329">
            <v>6434</v>
          </cell>
          <cell r="D329">
            <v>6238</v>
          </cell>
          <cell r="E329">
            <v>2747.5</v>
          </cell>
          <cell r="F329">
            <v>3021.5</v>
          </cell>
          <cell r="G329">
            <v>524</v>
          </cell>
          <cell r="H329">
            <v>542</v>
          </cell>
          <cell r="I329">
            <v>190.74</v>
          </cell>
          <cell r="J329">
            <v>179.43095813337746</v>
          </cell>
          <cell r="M329">
            <v>6325.3265008243015</v>
          </cell>
          <cell r="N329">
            <v>5821</v>
          </cell>
          <cell r="P329">
            <v>3487</v>
          </cell>
          <cell r="Q329">
            <v>3487</v>
          </cell>
          <cell r="Y329">
            <v>2699.5</v>
          </cell>
          <cell r="Z329">
            <v>3344</v>
          </cell>
          <cell r="AA329">
            <v>480</v>
          </cell>
          <cell r="AB329">
            <v>504</v>
          </cell>
          <cell r="AC329">
            <v>177.76304253750695</v>
          </cell>
          <cell r="AD329">
            <v>150.79057017643541</v>
          </cell>
          <cell r="AE329">
            <v>5830</v>
          </cell>
          <cell r="AF329">
            <v>5821</v>
          </cell>
          <cell r="AG329">
            <v>38</v>
          </cell>
          <cell r="AH329">
            <v>47</v>
          </cell>
          <cell r="AI329">
            <v>4490</v>
          </cell>
          <cell r="AJ329">
            <v>329</v>
          </cell>
          <cell r="AK329">
            <v>4772</v>
          </cell>
          <cell r="AL329">
            <v>913</v>
          </cell>
          <cell r="AM329">
            <v>892</v>
          </cell>
          <cell r="AN329">
            <v>185</v>
          </cell>
          <cell r="AO329">
            <v>187</v>
          </cell>
        </row>
        <row r="330">
          <cell r="B330" t="str">
            <v>04 ป่าติ้ว</v>
          </cell>
          <cell r="C330">
            <v>8213.25</v>
          </cell>
          <cell r="D330">
            <v>8163.25</v>
          </cell>
          <cell r="E330">
            <v>5425</v>
          </cell>
          <cell r="F330">
            <v>5425</v>
          </cell>
          <cell r="G330">
            <v>1494</v>
          </cell>
          <cell r="H330">
            <v>603</v>
          </cell>
          <cell r="I330">
            <v>275.43</v>
          </cell>
          <cell r="J330">
            <v>111.20552995391705</v>
          </cell>
          <cell r="M330">
            <v>7626.7695108537046</v>
          </cell>
          <cell r="N330">
            <v>7211</v>
          </cell>
          <cell r="P330">
            <v>25040.783329999998</v>
          </cell>
          <cell r="Q330">
            <v>25040.783329999998</v>
          </cell>
          <cell r="Y330">
            <v>25040.783329999998</v>
          </cell>
          <cell r="Z330">
            <v>25040.783329999998</v>
          </cell>
          <cell r="AA330">
            <v>5464</v>
          </cell>
          <cell r="AB330">
            <v>5629</v>
          </cell>
          <cell r="AC330">
            <v>218.21681566380937</v>
          </cell>
          <cell r="AD330">
            <v>224.7884950650224</v>
          </cell>
          <cell r="AE330">
            <v>7127</v>
          </cell>
          <cell r="AF330">
            <v>7211</v>
          </cell>
          <cell r="AG330">
            <v>84</v>
          </cell>
          <cell r="AH330">
            <v>0</v>
          </cell>
          <cell r="AI330">
            <v>5300</v>
          </cell>
          <cell r="AJ330">
            <v>387</v>
          </cell>
          <cell r="AK330">
            <v>5687</v>
          </cell>
          <cell r="AL330">
            <v>1066</v>
          </cell>
          <cell r="AM330">
            <v>1162</v>
          </cell>
          <cell r="AN330">
            <v>161</v>
          </cell>
          <cell r="AO330">
            <v>204</v>
          </cell>
        </row>
        <row r="331">
          <cell r="B331" t="str">
            <v>05 มหาชนะชัย</v>
          </cell>
          <cell r="C331">
            <v>35</v>
          </cell>
          <cell r="D331">
            <v>35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M331">
            <v>173.07289443919004</v>
          </cell>
          <cell r="N331">
            <v>242</v>
          </cell>
          <cell r="P331">
            <v>0</v>
          </cell>
          <cell r="Q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242</v>
          </cell>
          <cell r="AF331">
            <v>242</v>
          </cell>
          <cell r="AG331">
            <v>0</v>
          </cell>
          <cell r="AH331">
            <v>0</v>
          </cell>
          <cell r="AI331">
            <v>175</v>
          </cell>
          <cell r="AJ331">
            <v>14</v>
          </cell>
          <cell r="AK331">
            <v>189</v>
          </cell>
          <cell r="AL331">
            <v>17</v>
          </cell>
          <cell r="AM331">
            <v>20</v>
          </cell>
          <cell r="AN331">
            <v>91</v>
          </cell>
          <cell r="AO331">
            <v>106</v>
          </cell>
        </row>
        <row r="332">
          <cell r="B332" t="str">
            <v>06 เลิงนกทา</v>
          </cell>
          <cell r="C332">
            <v>47169</v>
          </cell>
          <cell r="D332">
            <v>29568</v>
          </cell>
          <cell r="E332">
            <v>23770</v>
          </cell>
          <cell r="F332">
            <v>23571</v>
          </cell>
          <cell r="G332">
            <v>6730</v>
          </cell>
          <cell r="H332">
            <v>5223</v>
          </cell>
          <cell r="I332">
            <v>283.14999999999998</v>
          </cell>
          <cell r="J332">
            <v>221.57138008569854</v>
          </cell>
          <cell r="M332">
            <v>46636.417403678053</v>
          </cell>
          <cell r="N332">
            <v>42706</v>
          </cell>
          <cell r="P332">
            <v>26488.431250000001</v>
          </cell>
          <cell r="Q332">
            <v>26488.431250000001</v>
          </cell>
          <cell r="Y332">
            <v>23586.181250000001</v>
          </cell>
          <cell r="Z332">
            <v>23877.514579999999</v>
          </cell>
          <cell r="AA332">
            <v>4335</v>
          </cell>
          <cell r="AB332">
            <v>3935</v>
          </cell>
          <cell r="AC332">
            <v>183.78205388080784</v>
          </cell>
          <cell r="AD332">
            <v>164.82023928765204</v>
          </cell>
          <cell r="AE332">
            <v>42488</v>
          </cell>
          <cell r="AF332">
            <v>42706</v>
          </cell>
          <cell r="AG332">
            <v>236</v>
          </cell>
          <cell r="AH332">
            <v>18</v>
          </cell>
          <cell r="AI332">
            <v>32080</v>
          </cell>
          <cell r="AJ332">
            <v>2311</v>
          </cell>
          <cell r="AK332">
            <v>34373</v>
          </cell>
          <cell r="AL332">
            <v>6566</v>
          </cell>
          <cell r="AM332">
            <v>6483</v>
          </cell>
          <cell r="AN332">
            <v>177</v>
          </cell>
          <cell r="AO332">
            <v>189</v>
          </cell>
        </row>
        <row r="333">
          <cell r="B333" t="str">
            <v>07 ทรายมูล</v>
          </cell>
          <cell r="C333">
            <v>8462.25</v>
          </cell>
          <cell r="D333">
            <v>8462.25</v>
          </cell>
          <cell r="E333">
            <v>5330</v>
          </cell>
          <cell r="F333">
            <v>5330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M333">
            <v>11874.836795342486</v>
          </cell>
          <cell r="N333">
            <v>9188</v>
          </cell>
          <cell r="P333">
            <v>4531.0416699999996</v>
          </cell>
          <cell r="Q333">
            <v>4531.0416699999996</v>
          </cell>
          <cell r="Y333">
            <v>3947.7083299999999</v>
          </cell>
          <cell r="Z333">
            <v>4093.5416599999999</v>
          </cell>
          <cell r="AA333">
            <v>605</v>
          </cell>
          <cell r="AB333">
            <v>629</v>
          </cell>
          <cell r="AC333">
            <v>153.26967135132804</v>
          </cell>
          <cell r="AD333">
            <v>153.65301058155103</v>
          </cell>
          <cell r="AE333">
            <v>9111</v>
          </cell>
          <cell r="AF333">
            <v>9188</v>
          </cell>
          <cell r="AG333">
            <v>77</v>
          </cell>
          <cell r="AH333">
            <v>0</v>
          </cell>
          <cell r="AI333">
            <v>6710</v>
          </cell>
          <cell r="AJ333">
            <v>471</v>
          </cell>
          <cell r="AK333">
            <v>7181</v>
          </cell>
          <cell r="AL333">
            <v>1139</v>
          </cell>
          <cell r="AM333">
            <v>1299</v>
          </cell>
          <cell r="AN333">
            <v>181</v>
          </cell>
          <cell r="AO333">
            <v>181</v>
          </cell>
        </row>
        <row r="334">
          <cell r="B334" t="str">
            <v>08 ค้อวัง</v>
          </cell>
          <cell r="C334">
            <v>50</v>
          </cell>
          <cell r="D334">
            <v>23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M334">
            <v>46.98045529465999</v>
          </cell>
          <cell r="N334">
            <v>25</v>
          </cell>
          <cell r="P334">
            <v>0</v>
          </cell>
          <cell r="Q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25</v>
          </cell>
          <cell r="AF334">
            <v>25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5">
          <cell r="B335" t="str">
            <v>09 ไทยเจริญ</v>
          </cell>
          <cell r="C335">
            <v>10226.25</v>
          </cell>
          <cell r="D335">
            <v>9042.75</v>
          </cell>
          <cell r="E335">
            <v>5882.75</v>
          </cell>
          <cell r="F335">
            <v>5882.75</v>
          </cell>
          <cell r="G335">
            <v>1015</v>
          </cell>
          <cell r="H335">
            <v>642</v>
          </cell>
          <cell r="I335">
            <v>172.58</v>
          </cell>
          <cell r="J335">
            <v>109.14878245718414</v>
          </cell>
          <cell r="M335">
            <v>10352.368617008291</v>
          </cell>
          <cell r="N335">
            <v>10072</v>
          </cell>
          <cell r="P335">
            <v>13213</v>
          </cell>
          <cell r="Q335">
            <v>13213</v>
          </cell>
          <cell r="Y335">
            <v>11557</v>
          </cell>
          <cell r="Z335">
            <v>13213</v>
          </cell>
          <cell r="AA335">
            <v>2756</v>
          </cell>
          <cell r="AB335">
            <v>2878</v>
          </cell>
          <cell r="AC335">
            <v>238.44405987713074</v>
          </cell>
          <cell r="AD335">
            <v>217.7807714621963</v>
          </cell>
          <cell r="AE335">
            <v>9969</v>
          </cell>
          <cell r="AF335">
            <v>10072</v>
          </cell>
          <cell r="AG335">
            <v>112</v>
          </cell>
          <cell r="AH335">
            <v>9</v>
          </cell>
          <cell r="AI335">
            <v>6822</v>
          </cell>
          <cell r="AJ335">
            <v>532</v>
          </cell>
          <cell r="AK335">
            <v>7345</v>
          </cell>
          <cell r="AL335">
            <v>1119</v>
          </cell>
          <cell r="AM335">
            <v>1157</v>
          </cell>
          <cell r="AN335">
            <v>145</v>
          </cell>
          <cell r="AO335">
            <v>158</v>
          </cell>
        </row>
        <row r="336">
          <cell r="B336" t="str">
            <v>อำนาจเจริญ</v>
          </cell>
          <cell r="C336">
            <v>57457.229999999996</v>
          </cell>
          <cell r="D336">
            <v>57004.979999999996</v>
          </cell>
          <cell r="E336">
            <v>43072.979999999996</v>
          </cell>
          <cell r="F336">
            <v>43836.979999999996</v>
          </cell>
          <cell r="G336">
            <v>757</v>
          </cell>
          <cell r="H336">
            <v>5968</v>
          </cell>
          <cell r="I336">
            <v>18</v>
          </cell>
          <cell r="J336">
            <v>136</v>
          </cell>
          <cell r="M336">
            <v>106024.7285022056</v>
          </cell>
          <cell r="N336">
            <v>90519</v>
          </cell>
          <cell r="P336">
            <v>120883.12062</v>
          </cell>
          <cell r="Q336">
            <v>120883.12062</v>
          </cell>
          <cell r="Y336">
            <v>104336.54167000001</v>
          </cell>
          <cell r="Z336">
            <v>110036.87062</v>
          </cell>
          <cell r="AA336">
            <v>14266</v>
          </cell>
          <cell r="AB336">
            <v>15607</v>
          </cell>
          <cell r="AC336">
            <v>137</v>
          </cell>
          <cell r="AD336">
            <v>142</v>
          </cell>
          <cell r="AE336">
            <v>92426</v>
          </cell>
          <cell r="AF336">
            <v>92430</v>
          </cell>
          <cell r="AG336">
            <v>551</v>
          </cell>
          <cell r="AH336">
            <v>547</v>
          </cell>
          <cell r="AI336">
            <v>73927</v>
          </cell>
          <cell r="AJ336">
            <v>9365</v>
          </cell>
          <cell r="AK336">
            <v>82746</v>
          </cell>
          <cell r="AL336">
            <v>14491</v>
          </cell>
          <cell r="AM336">
            <v>16305</v>
          </cell>
          <cell r="AN336">
            <v>196</v>
          </cell>
          <cell r="AO336">
            <v>197</v>
          </cell>
        </row>
        <row r="337">
          <cell r="B337" t="str">
            <v>01 เมืองอำนาจเจริญ</v>
          </cell>
          <cell r="C337">
            <v>820</v>
          </cell>
          <cell r="D337">
            <v>810</v>
          </cell>
          <cell r="E337">
            <v>40</v>
          </cell>
          <cell r="F337">
            <v>40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M337">
            <v>16931.767051637726</v>
          </cell>
          <cell r="N337">
            <v>14175</v>
          </cell>
          <cell r="P337">
            <v>13566.125</v>
          </cell>
          <cell r="Q337">
            <v>13566.125</v>
          </cell>
          <cell r="Y337">
            <v>12476.375</v>
          </cell>
          <cell r="Z337">
            <v>13074.125</v>
          </cell>
          <cell r="AA337">
            <v>1868</v>
          </cell>
          <cell r="AB337">
            <v>2044</v>
          </cell>
          <cell r="AC337">
            <v>149.69055514923204</v>
          </cell>
          <cell r="AD337">
            <v>156.37065578002353</v>
          </cell>
          <cell r="AE337">
            <v>14159</v>
          </cell>
          <cell r="AF337">
            <v>14175</v>
          </cell>
          <cell r="AG337">
            <v>108</v>
          </cell>
          <cell r="AH337">
            <v>92</v>
          </cell>
          <cell r="AI337">
            <v>10268</v>
          </cell>
          <cell r="AJ337">
            <v>1405</v>
          </cell>
          <cell r="AK337">
            <v>11581</v>
          </cell>
          <cell r="AL337">
            <v>2210</v>
          </cell>
          <cell r="AM337">
            <v>2531</v>
          </cell>
          <cell r="AN337">
            <v>154</v>
          </cell>
          <cell r="AO337">
            <v>219</v>
          </cell>
        </row>
        <row r="338">
          <cell r="B338" t="str">
            <v>02 ชานุมาน</v>
          </cell>
          <cell r="C338">
            <v>19225</v>
          </cell>
          <cell r="D338">
            <v>19225</v>
          </cell>
          <cell r="E338">
            <v>16909</v>
          </cell>
          <cell r="F338">
            <v>16909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M338">
            <v>45557.961464979504</v>
          </cell>
          <cell r="N338">
            <v>35480</v>
          </cell>
          <cell r="P338">
            <v>18361.1875</v>
          </cell>
          <cell r="Q338">
            <v>18361.1875</v>
          </cell>
          <cell r="Y338">
            <v>17060.4375</v>
          </cell>
          <cell r="Z338">
            <v>17255.4375</v>
          </cell>
          <cell r="AA338">
            <v>2031</v>
          </cell>
          <cell r="AB338">
            <v>2228</v>
          </cell>
          <cell r="AC338">
            <v>119.04691775928958</v>
          </cell>
          <cell r="AD338">
            <v>129.11969777642554</v>
          </cell>
          <cell r="AE338">
            <v>35488</v>
          </cell>
          <cell r="AF338">
            <v>35480</v>
          </cell>
          <cell r="AG338">
            <v>182</v>
          </cell>
          <cell r="AH338">
            <v>190</v>
          </cell>
          <cell r="AI338">
            <v>28978</v>
          </cell>
          <cell r="AJ338">
            <v>3324</v>
          </cell>
          <cell r="AK338">
            <v>32112</v>
          </cell>
          <cell r="AL338">
            <v>5722</v>
          </cell>
          <cell r="AM338">
            <v>6542</v>
          </cell>
          <cell r="AN338">
            <v>165</v>
          </cell>
          <cell r="AO338">
            <v>204</v>
          </cell>
        </row>
        <row r="339">
          <cell r="B339" t="str">
            <v>03 ปทุมราชวงศา</v>
          </cell>
          <cell r="C339">
            <v>14402.23</v>
          </cell>
          <cell r="D339">
            <v>14382.98</v>
          </cell>
          <cell r="E339">
            <v>14185.98</v>
          </cell>
          <cell r="F339">
            <v>14185.98</v>
          </cell>
          <cell r="G339">
            <v>757</v>
          </cell>
          <cell r="H339">
            <v>5771</v>
          </cell>
          <cell r="I339">
            <v>53.33</v>
          </cell>
          <cell r="J339">
            <v>406.79283348771111</v>
          </cell>
          <cell r="M339">
            <v>23107.513421001302</v>
          </cell>
          <cell r="N339">
            <v>22436</v>
          </cell>
          <cell r="P339">
            <v>73547.625</v>
          </cell>
          <cell r="Q339">
            <v>73547.625</v>
          </cell>
          <cell r="Y339">
            <v>61047.625</v>
          </cell>
          <cell r="Z339">
            <v>65638.625</v>
          </cell>
          <cell r="AA339">
            <v>8791</v>
          </cell>
          <cell r="AB339">
            <v>9868</v>
          </cell>
          <cell r="AC339">
            <v>144.00777671531037</v>
          </cell>
          <cell r="AD339">
            <v>150.34040170707416</v>
          </cell>
          <cell r="AE339">
            <v>22345</v>
          </cell>
          <cell r="AF339">
            <v>22436</v>
          </cell>
          <cell r="AG339">
            <v>125</v>
          </cell>
          <cell r="AH339">
            <v>34</v>
          </cell>
          <cell r="AI339">
            <v>17630</v>
          </cell>
          <cell r="AJ339">
            <v>2321</v>
          </cell>
          <cell r="AK339">
            <v>19917</v>
          </cell>
          <cell r="AL339">
            <v>3622</v>
          </cell>
          <cell r="AM339">
            <v>4124</v>
          </cell>
          <cell r="AN339">
            <v>153</v>
          </cell>
          <cell r="AO339">
            <v>207</v>
          </cell>
        </row>
        <row r="340">
          <cell r="B340" t="str">
            <v>04 พนา</v>
          </cell>
          <cell r="C340">
            <v>1929</v>
          </cell>
          <cell r="D340">
            <v>0</v>
          </cell>
          <cell r="E340">
            <v>742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M340">
            <v>1505.6115610074005</v>
          </cell>
          <cell r="N340">
            <v>1460</v>
          </cell>
          <cell r="P340">
            <v>2463.1875</v>
          </cell>
          <cell r="Q340">
            <v>2463.1875</v>
          </cell>
          <cell r="Y340">
            <v>2463.1875</v>
          </cell>
          <cell r="Z340">
            <v>2463.1875</v>
          </cell>
          <cell r="AA340">
            <v>287</v>
          </cell>
          <cell r="AB340">
            <v>206</v>
          </cell>
          <cell r="AC340">
            <v>116.55629139072848</v>
          </cell>
          <cell r="AD340">
            <v>83.551631099946718</v>
          </cell>
          <cell r="AE340">
            <v>1536</v>
          </cell>
          <cell r="AF340">
            <v>1460</v>
          </cell>
          <cell r="AG340">
            <v>0</v>
          </cell>
          <cell r="AH340">
            <v>76</v>
          </cell>
          <cell r="AI340">
            <v>1062</v>
          </cell>
          <cell r="AJ340">
            <v>188</v>
          </cell>
          <cell r="AK340">
            <v>1174</v>
          </cell>
          <cell r="AL340">
            <v>108</v>
          </cell>
          <cell r="AM340">
            <v>98</v>
          </cell>
          <cell r="AN340">
            <v>100</v>
          </cell>
          <cell r="AO340">
            <v>83</v>
          </cell>
        </row>
        <row r="341">
          <cell r="B341" t="str">
            <v>05 เสนางคนิคม</v>
          </cell>
          <cell r="C341">
            <v>16445</v>
          </cell>
          <cell r="D341">
            <v>16445</v>
          </cell>
          <cell r="E341">
            <v>10610</v>
          </cell>
          <cell r="F341">
            <v>10610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M341">
            <v>14798.555874752512</v>
          </cell>
          <cell r="N341">
            <v>13734</v>
          </cell>
          <cell r="P341">
            <v>9922.4956199999997</v>
          </cell>
          <cell r="Q341">
            <v>9922.4956199999997</v>
          </cell>
          <cell r="Y341">
            <v>8753.9166700000005</v>
          </cell>
          <cell r="Z341">
            <v>8972.9956199999997</v>
          </cell>
          <cell r="AA341">
            <v>889</v>
          </cell>
          <cell r="AB341">
            <v>771</v>
          </cell>
          <cell r="AC341">
            <v>101.53961556159068</v>
          </cell>
          <cell r="AD341">
            <v>85.936750220992536</v>
          </cell>
          <cell r="AE341">
            <v>14760</v>
          </cell>
          <cell r="AF341">
            <v>14799</v>
          </cell>
          <cell r="AG341">
            <v>136</v>
          </cell>
          <cell r="AH341">
            <v>97</v>
          </cell>
          <cell r="AI341">
            <v>13104</v>
          </cell>
          <cell r="AJ341">
            <v>1592</v>
          </cell>
          <cell r="AK341">
            <v>14599</v>
          </cell>
          <cell r="AL341">
            <v>2306</v>
          </cell>
          <cell r="AM341">
            <v>2430</v>
          </cell>
          <cell r="AN341">
            <v>129</v>
          </cell>
          <cell r="AO341">
            <v>166</v>
          </cell>
        </row>
        <row r="342">
          <cell r="B342" t="str">
            <v>06 หัวตะพาน</v>
          </cell>
          <cell r="C342">
            <v>3713</v>
          </cell>
          <cell r="D342">
            <v>5219</v>
          </cell>
          <cell r="E342">
            <v>586</v>
          </cell>
          <cell r="F342">
            <v>2092</v>
          </cell>
          <cell r="G342">
            <v>0</v>
          </cell>
          <cell r="H342">
            <v>197</v>
          </cell>
          <cell r="I342">
            <v>0</v>
          </cell>
          <cell r="J342">
            <v>94.200764818355637</v>
          </cell>
          <cell r="M342">
            <v>3441.7153850387913</v>
          </cell>
          <cell r="N342">
            <v>2596</v>
          </cell>
          <cell r="P342">
            <v>3022.5</v>
          </cell>
          <cell r="Q342">
            <v>3022.5</v>
          </cell>
          <cell r="Y342">
            <v>2535</v>
          </cell>
          <cell r="Z342">
            <v>2632.5</v>
          </cell>
          <cell r="AA342">
            <v>400</v>
          </cell>
          <cell r="AB342">
            <v>490</v>
          </cell>
          <cell r="AC342">
            <v>157.73076923076923</v>
          </cell>
          <cell r="AD342">
            <v>185.96296296296296</v>
          </cell>
          <cell r="AE342">
            <v>3450</v>
          </cell>
          <cell r="AF342">
            <v>3442</v>
          </cell>
          <cell r="AG342">
            <v>0</v>
          </cell>
          <cell r="AH342">
            <v>8</v>
          </cell>
          <cell r="AI342">
            <v>2331</v>
          </cell>
          <cell r="AJ342">
            <v>404</v>
          </cell>
          <cell r="AK342">
            <v>2727</v>
          </cell>
          <cell r="AL342">
            <v>456</v>
          </cell>
          <cell r="AM342">
            <v>507</v>
          </cell>
          <cell r="AN342">
            <v>106</v>
          </cell>
          <cell r="AO342">
            <v>186</v>
          </cell>
        </row>
        <row r="343">
          <cell r="B343" t="str">
            <v>07 ลืออำนาจ</v>
          </cell>
          <cell r="C343">
            <v>923</v>
          </cell>
          <cell r="D343">
            <v>923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M343">
            <v>681.60374378838003</v>
          </cell>
          <cell r="N343">
            <v>638</v>
          </cell>
          <cell r="P343">
            <v>0</v>
          </cell>
          <cell r="Q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688</v>
          </cell>
          <cell r="AF343">
            <v>638</v>
          </cell>
          <cell r="AG343">
            <v>0</v>
          </cell>
          <cell r="AH343">
            <v>50</v>
          </cell>
          <cell r="AI343">
            <v>554</v>
          </cell>
          <cell r="AJ343">
            <v>132</v>
          </cell>
          <cell r="AK343">
            <v>636</v>
          </cell>
          <cell r="AL343">
            <v>67</v>
          </cell>
          <cell r="AM343">
            <v>73</v>
          </cell>
          <cell r="AN343">
            <v>83</v>
          </cell>
          <cell r="AO343">
            <v>115</v>
          </cell>
        </row>
        <row r="344">
          <cell r="B344" t="str">
            <v>อุบลราชธานี</v>
          </cell>
          <cell r="C344">
            <v>505427.31</v>
          </cell>
          <cell r="D344">
            <v>477436.1</v>
          </cell>
          <cell r="E344">
            <v>266980.09999999998</v>
          </cell>
          <cell r="F344">
            <v>275288.34999999998</v>
          </cell>
          <cell r="G344">
            <v>49751</v>
          </cell>
          <cell r="H344">
            <v>71711</v>
          </cell>
          <cell r="I344">
            <v>186</v>
          </cell>
          <cell r="J344">
            <v>260</v>
          </cell>
          <cell r="M344">
            <v>623716.45316182997</v>
          </cell>
          <cell r="N344">
            <v>619147</v>
          </cell>
          <cell r="P344">
            <v>599030.9633399999</v>
          </cell>
          <cell r="Q344">
            <v>591440.4633399999</v>
          </cell>
          <cell r="Y344">
            <v>568329.29663999996</v>
          </cell>
          <cell r="Z344">
            <v>570029.04665000003</v>
          </cell>
          <cell r="AA344">
            <v>103294</v>
          </cell>
          <cell r="AB344">
            <v>105178</v>
          </cell>
          <cell r="AC344">
            <v>182</v>
          </cell>
          <cell r="AD344">
            <v>185</v>
          </cell>
          <cell r="AE344">
            <v>621753</v>
          </cell>
          <cell r="AF344">
            <v>622969</v>
          </cell>
          <cell r="AG344">
            <v>6827</v>
          </cell>
          <cell r="AH344">
            <v>5611</v>
          </cell>
          <cell r="AI344">
            <v>461998</v>
          </cell>
          <cell r="AJ344">
            <v>11849</v>
          </cell>
          <cell r="AK344">
            <v>468206</v>
          </cell>
          <cell r="AL344">
            <v>84933</v>
          </cell>
          <cell r="AM344">
            <v>89735</v>
          </cell>
          <cell r="AN344">
            <v>184</v>
          </cell>
          <cell r="AO344">
            <v>192</v>
          </cell>
        </row>
        <row r="345">
          <cell r="B345" t="str">
            <v>01 เมืองอุบลราชธานี</v>
          </cell>
          <cell r="C345">
            <v>8945</v>
          </cell>
          <cell r="D345">
            <v>0</v>
          </cell>
          <cell r="E345">
            <v>6126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M345">
            <v>10580.865782009801</v>
          </cell>
          <cell r="N345">
            <v>12134</v>
          </cell>
          <cell r="P345">
            <v>4837.6666699999996</v>
          </cell>
          <cell r="Q345">
            <v>4837.6666699999996</v>
          </cell>
          <cell r="Y345">
            <v>4254.3333300000004</v>
          </cell>
          <cell r="Z345">
            <v>4347.6666599999999</v>
          </cell>
          <cell r="AA345">
            <v>782</v>
          </cell>
          <cell r="AB345">
            <v>782</v>
          </cell>
          <cell r="AC345">
            <v>183.81132976949877</v>
          </cell>
          <cell r="AD345">
            <v>179.77581872157606</v>
          </cell>
          <cell r="AE345">
            <v>12014</v>
          </cell>
          <cell r="AF345">
            <v>12134</v>
          </cell>
          <cell r="AG345">
            <v>120</v>
          </cell>
          <cell r="AH345">
            <v>0</v>
          </cell>
          <cell r="AI345">
            <v>9323</v>
          </cell>
          <cell r="AJ345">
            <v>230</v>
          </cell>
          <cell r="AK345">
            <v>9553</v>
          </cell>
          <cell r="AL345">
            <v>1824</v>
          </cell>
          <cell r="AM345">
            <v>1798</v>
          </cell>
          <cell r="AN345">
            <v>164</v>
          </cell>
          <cell r="AO345">
            <v>188</v>
          </cell>
        </row>
        <row r="346">
          <cell r="B346" t="str">
            <v>02 เขมราฐ</v>
          </cell>
          <cell r="C346">
            <v>11559</v>
          </cell>
          <cell r="D346">
            <v>11559</v>
          </cell>
          <cell r="E346">
            <v>2690</v>
          </cell>
          <cell r="F346">
            <v>2690</v>
          </cell>
          <cell r="G346">
            <v>0</v>
          </cell>
          <cell r="H346">
            <v>34</v>
          </cell>
          <cell r="I346">
            <v>0</v>
          </cell>
          <cell r="J346">
            <v>12.5</v>
          </cell>
          <cell r="M346">
            <v>9724.8012466722121</v>
          </cell>
          <cell r="N346">
            <v>10649</v>
          </cell>
          <cell r="P346">
            <v>31124.666669999999</v>
          </cell>
          <cell r="Q346">
            <v>25534.666669999999</v>
          </cell>
          <cell r="Y346">
            <v>30831.333330000001</v>
          </cell>
          <cell r="Z346">
            <v>25241.333330000001</v>
          </cell>
          <cell r="AA346">
            <v>3811</v>
          </cell>
          <cell r="AB346">
            <v>3676</v>
          </cell>
          <cell r="AC346">
            <v>123.61468312794501</v>
          </cell>
          <cell r="AD346">
            <v>145.63689849263599</v>
          </cell>
          <cell r="AE346">
            <v>10823</v>
          </cell>
          <cell r="AF346">
            <v>10649</v>
          </cell>
          <cell r="AG346">
            <v>12</v>
          </cell>
          <cell r="AH346">
            <v>186</v>
          </cell>
          <cell r="AI346">
            <v>7864</v>
          </cell>
          <cell r="AJ346">
            <v>250</v>
          </cell>
          <cell r="AK346">
            <v>7928</v>
          </cell>
          <cell r="AL346">
            <v>1476</v>
          </cell>
          <cell r="AM346">
            <v>1578</v>
          </cell>
          <cell r="AN346">
            <v>216</v>
          </cell>
          <cell r="AO346">
            <v>199</v>
          </cell>
        </row>
        <row r="347">
          <cell r="B347" t="str">
            <v>03 เขื่องใน</v>
          </cell>
          <cell r="C347">
            <v>11069.75</v>
          </cell>
          <cell r="D347">
            <v>345</v>
          </cell>
          <cell r="E347">
            <v>5629.75</v>
          </cell>
          <cell r="F347">
            <v>345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M347">
            <v>30760.670334115541</v>
          </cell>
          <cell r="N347">
            <v>30164</v>
          </cell>
          <cell r="P347">
            <v>26363</v>
          </cell>
          <cell r="Q347">
            <v>26363</v>
          </cell>
          <cell r="Y347">
            <v>24514</v>
          </cell>
          <cell r="Z347">
            <v>24514</v>
          </cell>
          <cell r="AA347">
            <v>4391</v>
          </cell>
          <cell r="AB347">
            <v>5048</v>
          </cell>
          <cell r="AC347">
            <v>179.13539202088603</v>
          </cell>
          <cell r="AD347">
            <v>205.91743493513911</v>
          </cell>
          <cell r="AE347">
            <v>29611</v>
          </cell>
          <cell r="AF347">
            <v>30164</v>
          </cell>
          <cell r="AG347">
            <v>566</v>
          </cell>
          <cell r="AH347">
            <v>13</v>
          </cell>
          <cell r="AI347">
            <v>17460</v>
          </cell>
          <cell r="AJ347">
            <v>567</v>
          </cell>
          <cell r="AK347">
            <v>18014</v>
          </cell>
          <cell r="AL347">
            <v>3550</v>
          </cell>
          <cell r="AM347">
            <v>3709</v>
          </cell>
          <cell r="AN347">
            <v>167</v>
          </cell>
          <cell r="AO347">
            <v>206</v>
          </cell>
        </row>
        <row r="348">
          <cell r="B348" t="str">
            <v>04 ศรีเมืองใหม่</v>
          </cell>
          <cell r="C348">
            <v>25459</v>
          </cell>
          <cell r="D348">
            <v>44096</v>
          </cell>
          <cell r="E348">
            <v>25459</v>
          </cell>
          <cell r="F348">
            <v>44096</v>
          </cell>
          <cell r="G348">
            <v>0</v>
          </cell>
          <cell r="H348">
            <v>4410</v>
          </cell>
          <cell r="I348">
            <v>0</v>
          </cell>
          <cell r="J348">
            <v>100</v>
          </cell>
          <cell r="M348">
            <v>55188.110000026965</v>
          </cell>
          <cell r="N348">
            <v>60709</v>
          </cell>
          <cell r="P348">
            <v>65864.916670000006</v>
          </cell>
          <cell r="Q348">
            <v>63927.416669999999</v>
          </cell>
          <cell r="Y348">
            <v>64542.25</v>
          </cell>
          <cell r="Z348">
            <v>63481.583330000001</v>
          </cell>
          <cell r="AA348">
            <v>6351</v>
          </cell>
          <cell r="AB348">
            <v>6324</v>
          </cell>
          <cell r="AC348">
            <v>98.401026072069072</v>
          </cell>
          <cell r="AD348">
            <v>99.621834552941039</v>
          </cell>
          <cell r="AE348">
            <v>60579</v>
          </cell>
          <cell r="AF348">
            <v>60709</v>
          </cell>
          <cell r="AG348">
            <v>968</v>
          </cell>
          <cell r="AH348">
            <v>838</v>
          </cell>
          <cell r="AI348">
            <v>39100</v>
          </cell>
          <cell r="AJ348">
            <v>1124</v>
          </cell>
          <cell r="AK348">
            <v>39386</v>
          </cell>
          <cell r="AL348">
            <v>7056</v>
          </cell>
          <cell r="AM348">
            <v>7408</v>
          </cell>
          <cell r="AN348">
            <v>178</v>
          </cell>
          <cell r="AO348">
            <v>188</v>
          </cell>
        </row>
        <row r="349">
          <cell r="B349" t="str">
            <v>05 เดชอุดม</v>
          </cell>
          <cell r="C349">
            <v>35815</v>
          </cell>
          <cell r="D349">
            <v>33893</v>
          </cell>
          <cell r="E349">
            <v>32405</v>
          </cell>
          <cell r="F349">
            <v>30583</v>
          </cell>
          <cell r="G349">
            <v>5606</v>
          </cell>
          <cell r="H349">
            <v>5414</v>
          </cell>
          <cell r="I349">
            <v>173</v>
          </cell>
          <cell r="J349">
            <v>177.0410031716967</v>
          </cell>
          <cell r="M349">
            <v>76074.603344460033</v>
          </cell>
          <cell r="N349">
            <v>65373</v>
          </cell>
          <cell r="P349">
            <v>107498.97917000001</v>
          </cell>
          <cell r="Q349">
            <v>107498.97917000001</v>
          </cell>
          <cell r="Y349">
            <v>106626.5625</v>
          </cell>
          <cell r="Z349">
            <v>106626.5625</v>
          </cell>
          <cell r="AA349">
            <v>17974</v>
          </cell>
          <cell r="AB349">
            <v>20015</v>
          </cell>
          <cell r="AC349">
            <v>168.56982713224016</v>
          </cell>
          <cell r="AD349">
            <v>187.71162009156956</v>
          </cell>
          <cell r="AE349">
            <v>64775</v>
          </cell>
          <cell r="AF349">
            <v>65373</v>
          </cell>
          <cell r="AG349">
            <v>814</v>
          </cell>
          <cell r="AH349">
            <v>216</v>
          </cell>
          <cell r="AI349">
            <v>49204</v>
          </cell>
          <cell r="AJ349">
            <v>1236</v>
          </cell>
          <cell r="AK349">
            <v>50224</v>
          </cell>
          <cell r="AL349">
            <v>7941</v>
          </cell>
          <cell r="AM349">
            <v>9428</v>
          </cell>
          <cell r="AN349">
            <v>197</v>
          </cell>
          <cell r="AO349">
            <v>188</v>
          </cell>
        </row>
        <row r="350">
          <cell r="B350" t="str">
            <v>06 ตระการพืชผล</v>
          </cell>
          <cell r="C350">
            <v>24329.88</v>
          </cell>
          <cell r="D350">
            <v>4329.88</v>
          </cell>
          <cell r="E350">
            <v>13322.25</v>
          </cell>
          <cell r="F350">
            <v>3322.25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M350">
            <v>29830.794503966219</v>
          </cell>
          <cell r="N350">
            <v>29424</v>
          </cell>
          <cell r="P350">
            <v>20888.708330000001</v>
          </cell>
          <cell r="Q350">
            <v>20888.708330000001</v>
          </cell>
          <cell r="Y350">
            <v>19470.541669999999</v>
          </cell>
          <cell r="Z350">
            <v>20097.208340000001</v>
          </cell>
          <cell r="AA350">
            <v>2923</v>
          </cell>
          <cell r="AB350">
            <v>2715</v>
          </cell>
          <cell r="AC350">
            <v>150.14294383778179</v>
          </cell>
          <cell r="AD350">
            <v>135.10074155851638</v>
          </cell>
          <cell r="AE350">
            <v>29573</v>
          </cell>
          <cell r="AF350">
            <v>29424</v>
          </cell>
          <cell r="AG350">
            <v>86</v>
          </cell>
          <cell r="AH350">
            <v>235</v>
          </cell>
          <cell r="AI350">
            <v>27774</v>
          </cell>
          <cell r="AJ350">
            <v>612</v>
          </cell>
          <cell r="AK350">
            <v>28151</v>
          </cell>
          <cell r="AL350">
            <v>5379</v>
          </cell>
          <cell r="AM350">
            <v>5376</v>
          </cell>
          <cell r="AN350">
            <v>182</v>
          </cell>
          <cell r="AO350">
            <v>191</v>
          </cell>
        </row>
        <row r="351">
          <cell r="B351" t="str">
            <v>07 น้ำยืน</v>
          </cell>
          <cell r="C351">
            <v>44158</v>
          </cell>
          <cell r="D351">
            <v>38137</v>
          </cell>
          <cell r="E351">
            <v>25428</v>
          </cell>
          <cell r="F351">
            <v>23432</v>
          </cell>
          <cell r="G351">
            <v>3740</v>
          </cell>
          <cell r="H351">
            <v>1905</v>
          </cell>
          <cell r="I351">
            <v>147.07</v>
          </cell>
          <cell r="J351">
            <v>81.282455616251283</v>
          </cell>
          <cell r="M351">
            <v>54618.210616508077</v>
          </cell>
          <cell r="N351">
            <v>54001</v>
          </cell>
          <cell r="P351">
            <v>65968.354160000003</v>
          </cell>
          <cell r="Q351">
            <v>65968.354160000003</v>
          </cell>
          <cell r="Y351">
            <v>65968.354160000003</v>
          </cell>
          <cell r="Z351">
            <v>65968.354160000003</v>
          </cell>
          <cell r="AA351">
            <v>20972</v>
          </cell>
          <cell r="AB351">
            <v>19735</v>
          </cell>
          <cell r="AC351">
            <v>317.91291029428953</v>
          </cell>
          <cell r="AD351">
            <v>299.16529235311151</v>
          </cell>
          <cell r="AE351">
            <v>53368</v>
          </cell>
          <cell r="AF351">
            <v>54001</v>
          </cell>
          <cell r="AG351">
            <v>884</v>
          </cell>
          <cell r="AH351">
            <v>251</v>
          </cell>
          <cell r="AI351">
            <v>45366</v>
          </cell>
          <cell r="AJ351">
            <v>1080</v>
          </cell>
          <cell r="AK351">
            <v>46195</v>
          </cell>
          <cell r="AL351">
            <v>10005</v>
          </cell>
          <cell r="AM351">
            <v>9903</v>
          </cell>
          <cell r="AN351">
            <v>206</v>
          </cell>
          <cell r="AO351">
            <v>214</v>
          </cell>
        </row>
        <row r="352">
          <cell r="B352" t="str">
            <v>08 โขงเจียม</v>
          </cell>
          <cell r="C352">
            <v>32294.6</v>
          </cell>
          <cell r="D352">
            <v>32294.6</v>
          </cell>
          <cell r="E352">
            <v>17952</v>
          </cell>
          <cell r="F352">
            <v>17952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M352">
            <v>38522.837671253379</v>
          </cell>
          <cell r="N352">
            <v>35938</v>
          </cell>
          <cell r="P352">
            <v>14562.166670000001</v>
          </cell>
          <cell r="Q352">
            <v>14562.166670000001</v>
          </cell>
          <cell r="Y352">
            <v>13715</v>
          </cell>
          <cell r="Z352">
            <v>14113.666670000001</v>
          </cell>
          <cell r="AA352">
            <v>2675</v>
          </cell>
          <cell r="AB352">
            <v>2650</v>
          </cell>
          <cell r="AC352">
            <v>195.01184834123222</v>
          </cell>
          <cell r="AD352">
            <v>187.76788451175742</v>
          </cell>
          <cell r="AE352">
            <v>35901</v>
          </cell>
          <cell r="AF352">
            <v>35938</v>
          </cell>
          <cell r="AG352">
            <v>37</v>
          </cell>
          <cell r="AH352">
            <v>0</v>
          </cell>
          <cell r="AI352">
            <v>22167</v>
          </cell>
          <cell r="AJ352">
            <v>708</v>
          </cell>
          <cell r="AK352">
            <v>22875</v>
          </cell>
          <cell r="AL352">
            <v>2850</v>
          </cell>
          <cell r="AM352">
            <v>2951</v>
          </cell>
          <cell r="AN352">
            <v>127</v>
          </cell>
          <cell r="AO352">
            <v>129</v>
          </cell>
        </row>
        <row r="353">
          <cell r="B353" t="str">
            <v>09 บุณฑริก</v>
          </cell>
          <cell r="C353">
            <v>99413.02</v>
          </cell>
          <cell r="D353">
            <v>99413.02</v>
          </cell>
          <cell r="E353">
            <v>12772</v>
          </cell>
          <cell r="F353">
            <v>12772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M353">
            <v>84568.2162715429</v>
          </cell>
          <cell r="N353">
            <v>88116</v>
          </cell>
          <cell r="P353">
            <v>58166.875</v>
          </cell>
          <cell r="Q353">
            <v>58166.875</v>
          </cell>
          <cell r="Y353">
            <v>55600.791660000003</v>
          </cell>
          <cell r="Z353">
            <v>56178.291660000003</v>
          </cell>
          <cell r="AA353">
            <v>11531</v>
          </cell>
          <cell r="AB353">
            <v>11181</v>
          </cell>
          <cell r="AC353">
            <v>207.38150913101583</v>
          </cell>
          <cell r="AD353">
            <v>199.02294186280707</v>
          </cell>
          <cell r="AE353">
            <v>89179</v>
          </cell>
          <cell r="AF353">
            <v>88116</v>
          </cell>
          <cell r="AG353">
            <v>719</v>
          </cell>
          <cell r="AH353">
            <v>1782</v>
          </cell>
          <cell r="AI353">
            <v>70927</v>
          </cell>
          <cell r="AJ353">
            <v>1553</v>
          </cell>
          <cell r="AK353">
            <v>70698</v>
          </cell>
          <cell r="AL353">
            <v>12732</v>
          </cell>
          <cell r="AM353">
            <v>14071</v>
          </cell>
          <cell r="AN353">
            <v>194</v>
          </cell>
          <cell r="AO353">
            <v>199</v>
          </cell>
        </row>
        <row r="354">
          <cell r="B354" t="str">
            <v>10 พิบูลมังสาหาร</v>
          </cell>
          <cell r="C354">
            <v>12227</v>
          </cell>
          <cell r="D354">
            <v>12227</v>
          </cell>
          <cell r="E354">
            <v>6890</v>
          </cell>
          <cell r="F354">
            <v>6890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M354">
            <v>11931.473709179276</v>
          </cell>
          <cell r="N354">
            <v>12553</v>
          </cell>
          <cell r="P354">
            <v>3553</v>
          </cell>
          <cell r="Q354">
            <v>3553</v>
          </cell>
          <cell r="Y354">
            <v>3553</v>
          </cell>
          <cell r="Z354">
            <v>3553</v>
          </cell>
          <cell r="AA354">
            <v>468</v>
          </cell>
          <cell r="AB354">
            <v>460</v>
          </cell>
          <cell r="AC354">
            <v>131.68027019420208</v>
          </cell>
          <cell r="AD354">
            <v>129.34491978609626</v>
          </cell>
          <cell r="AE354">
            <v>12276</v>
          </cell>
          <cell r="AF354">
            <v>12553</v>
          </cell>
          <cell r="AG354">
            <v>277</v>
          </cell>
          <cell r="AH354">
            <v>0</v>
          </cell>
          <cell r="AI354">
            <v>8352</v>
          </cell>
          <cell r="AJ354">
            <v>238</v>
          </cell>
          <cell r="AK354">
            <v>8590</v>
          </cell>
          <cell r="AL354">
            <v>1124</v>
          </cell>
          <cell r="AM354">
            <v>1111</v>
          </cell>
          <cell r="AN354">
            <v>126</v>
          </cell>
          <cell r="AO354">
            <v>129</v>
          </cell>
        </row>
        <row r="355">
          <cell r="B355" t="str">
            <v>11 ม่วงสามสิบ</v>
          </cell>
          <cell r="C355">
            <v>5238</v>
          </cell>
          <cell r="D355">
            <v>5238</v>
          </cell>
          <cell r="E355">
            <v>2115</v>
          </cell>
          <cell r="F355">
            <v>2115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M355">
            <v>5002.1302436071292</v>
          </cell>
          <cell r="N355">
            <v>4854</v>
          </cell>
          <cell r="P355">
            <v>0</v>
          </cell>
          <cell r="Q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4925</v>
          </cell>
          <cell r="AF355">
            <v>5002</v>
          </cell>
          <cell r="AG355">
            <v>77</v>
          </cell>
          <cell r="AH355">
            <v>0</v>
          </cell>
          <cell r="AI355">
            <v>3322</v>
          </cell>
          <cell r="AJ355">
            <v>109</v>
          </cell>
          <cell r="AK355">
            <v>3431</v>
          </cell>
          <cell r="AL355">
            <v>569</v>
          </cell>
          <cell r="AM355">
            <v>552</v>
          </cell>
          <cell r="AN355">
            <v>127</v>
          </cell>
          <cell r="AO355">
            <v>161</v>
          </cell>
        </row>
        <row r="356">
          <cell r="B356" t="str">
            <v>12 วารินชำราบ</v>
          </cell>
          <cell r="C356">
            <v>3071.5</v>
          </cell>
          <cell r="D356">
            <v>3071.5</v>
          </cell>
          <cell r="E356">
            <v>933.5</v>
          </cell>
          <cell r="F356">
            <v>933.5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M356">
            <v>5159.5689172210559</v>
          </cell>
          <cell r="N356">
            <v>4593</v>
          </cell>
          <cell r="P356">
            <v>5052</v>
          </cell>
          <cell r="Q356">
            <v>5052</v>
          </cell>
          <cell r="Y356">
            <v>3768</v>
          </cell>
          <cell r="Z356">
            <v>4440</v>
          </cell>
          <cell r="AA356">
            <v>632</v>
          </cell>
          <cell r="AB356">
            <v>699</v>
          </cell>
          <cell r="AC356">
            <v>167.7579617834395</v>
          </cell>
          <cell r="AD356">
            <v>157.45405405405404</v>
          </cell>
          <cell r="AE356">
            <v>5100</v>
          </cell>
          <cell r="AF356">
            <v>5160</v>
          </cell>
          <cell r="AG356">
            <v>96</v>
          </cell>
          <cell r="AH356">
            <v>36</v>
          </cell>
          <cell r="AI356">
            <v>2484</v>
          </cell>
          <cell r="AJ356">
            <v>122</v>
          </cell>
          <cell r="AK356">
            <v>2570</v>
          </cell>
          <cell r="AL356">
            <v>327</v>
          </cell>
          <cell r="AM356">
            <v>341</v>
          </cell>
          <cell r="AN356">
            <v>111</v>
          </cell>
          <cell r="AO356">
            <v>133</v>
          </cell>
        </row>
        <row r="357">
          <cell r="B357" t="str">
            <v>13 กุดข้าวปุ้น</v>
          </cell>
          <cell r="C357">
            <v>10701</v>
          </cell>
          <cell r="D357">
            <v>10731</v>
          </cell>
          <cell r="E357">
            <v>8454</v>
          </cell>
          <cell r="F357">
            <v>8454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M357">
            <v>8122.579938399741</v>
          </cell>
          <cell r="N357">
            <v>12417</v>
          </cell>
          <cell r="P357">
            <v>8230</v>
          </cell>
          <cell r="Q357">
            <v>8230</v>
          </cell>
          <cell r="Y357">
            <v>7288.6666699999996</v>
          </cell>
          <cell r="Z357">
            <v>7492.6666699999996</v>
          </cell>
          <cell r="AA357">
            <v>1101</v>
          </cell>
          <cell r="AB357">
            <v>1237</v>
          </cell>
          <cell r="AC357">
            <v>151.09974382598566</v>
          </cell>
          <cell r="AD357">
            <v>165.14832273060401</v>
          </cell>
          <cell r="AE357">
            <v>12325</v>
          </cell>
          <cell r="AF357">
            <v>12417</v>
          </cell>
          <cell r="AG357">
            <v>166</v>
          </cell>
          <cell r="AH357">
            <v>74</v>
          </cell>
          <cell r="AI357">
            <v>9326</v>
          </cell>
          <cell r="AJ357">
            <v>232</v>
          </cell>
          <cell r="AK357">
            <v>9484</v>
          </cell>
          <cell r="AL357">
            <v>1634</v>
          </cell>
          <cell r="AM357">
            <v>1709</v>
          </cell>
          <cell r="AN357">
            <v>163</v>
          </cell>
          <cell r="AO357">
            <v>180</v>
          </cell>
        </row>
        <row r="358">
          <cell r="B358" t="str">
            <v>14 นาจะหลวย</v>
          </cell>
          <cell r="C358">
            <v>45480</v>
          </cell>
          <cell r="D358">
            <v>43310</v>
          </cell>
          <cell r="E358">
            <v>31900</v>
          </cell>
          <cell r="F358">
            <v>35094</v>
          </cell>
          <cell r="G358">
            <v>23084</v>
          </cell>
          <cell r="H358">
            <v>38749</v>
          </cell>
          <cell r="I358">
            <v>723.63</v>
          </cell>
          <cell r="J358">
            <v>1104.1452954921069</v>
          </cell>
          <cell r="M358">
            <v>34674.167367442162</v>
          </cell>
          <cell r="N358">
            <v>37314</v>
          </cell>
          <cell r="P358">
            <v>33982</v>
          </cell>
          <cell r="Q358">
            <v>33982</v>
          </cell>
          <cell r="Y358">
            <v>29347</v>
          </cell>
          <cell r="Z358">
            <v>29347</v>
          </cell>
          <cell r="AA358">
            <v>7304</v>
          </cell>
          <cell r="AB358">
            <v>7372</v>
          </cell>
          <cell r="AC358">
            <v>248.89458888472416</v>
          </cell>
          <cell r="AD358">
            <v>251.20832055508228</v>
          </cell>
          <cell r="AE358">
            <v>37082</v>
          </cell>
          <cell r="AF358">
            <v>37314</v>
          </cell>
          <cell r="AG358">
            <v>297</v>
          </cell>
          <cell r="AH358">
            <v>65</v>
          </cell>
          <cell r="AI358">
            <v>32268</v>
          </cell>
          <cell r="AJ358">
            <v>729</v>
          </cell>
          <cell r="AK358">
            <v>32932</v>
          </cell>
          <cell r="AL358">
            <v>6666</v>
          </cell>
          <cell r="AM358">
            <v>7758</v>
          </cell>
          <cell r="AN358">
            <v>209</v>
          </cell>
          <cell r="AO358">
            <v>236</v>
          </cell>
        </row>
        <row r="359">
          <cell r="B359" t="str">
            <v>15 ตาลสุม</v>
          </cell>
          <cell r="C359">
            <v>2892</v>
          </cell>
          <cell r="D359">
            <v>3602</v>
          </cell>
          <cell r="E359">
            <v>1534</v>
          </cell>
          <cell r="F359">
            <v>2244</v>
          </cell>
          <cell r="G359">
            <v>54</v>
          </cell>
          <cell r="H359">
            <v>80</v>
          </cell>
          <cell r="I359">
            <v>35.44</v>
          </cell>
          <cell r="J359">
            <v>35.427807486631018</v>
          </cell>
          <cell r="M359">
            <v>2784.7673278428988</v>
          </cell>
          <cell r="N359">
            <v>1872</v>
          </cell>
          <cell r="P359">
            <v>2721.5416700000001</v>
          </cell>
          <cell r="Q359">
            <v>2721.5416700000001</v>
          </cell>
          <cell r="Y359">
            <v>2321.125</v>
          </cell>
          <cell r="Z359">
            <v>2321.125</v>
          </cell>
          <cell r="AA359">
            <v>275</v>
          </cell>
          <cell r="AB359">
            <v>254</v>
          </cell>
          <cell r="AC359">
            <v>118.50306065808606</v>
          </cell>
          <cell r="AD359">
            <v>109.2565386741343</v>
          </cell>
          <cell r="AE359">
            <v>1948</v>
          </cell>
          <cell r="AF359">
            <v>1872</v>
          </cell>
          <cell r="AG359">
            <v>0</v>
          </cell>
          <cell r="AH359">
            <v>76</v>
          </cell>
          <cell r="AI359">
            <v>1428</v>
          </cell>
          <cell r="AJ359">
            <v>38</v>
          </cell>
          <cell r="AK359">
            <v>1390</v>
          </cell>
          <cell r="AL359">
            <v>209</v>
          </cell>
          <cell r="AM359">
            <v>201</v>
          </cell>
          <cell r="AN359">
            <v>129</v>
          </cell>
          <cell r="AO359">
            <v>145</v>
          </cell>
        </row>
        <row r="360">
          <cell r="B360" t="str">
            <v>16 โพธิ์ไทร</v>
          </cell>
          <cell r="C360">
            <v>33847</v>
          </cell>
          <cell r="D360">
            <v>33847</v>
          </cell>
          <cell r="E360">
            <v>18395</v>
          </cell>
          <cell r="F360">
            <v>18395</v>
          </cell>
          <cell r="G360">
            <v>3218</v>
          </cell>
          <cell r="H360">
            <v>1931</v>
          </cell>
          <cell r="I360">
            <v>174.96</v>
          </cell>
          <cell r="J360">
            <v>105</v>
          </cell>
          <cell r="M360">
            <v>32869.149268442379</v>
          </cell>
          <cell r="N360">
            <v>37916</v>
          </cell>
          <cell r="P360">
            <v>61011.666660000003</v>
          </cell>
          <cell r="Q360">
            <v>61011.666660000003</v>
          </cell>
          <cell r="Y360">
            <v>49848.333330000001</v>
          </cell>
          <cell r="Z360">
            <v>53788.333330000001</v>
          </cell>
          <cell r="AA360">
            <v>8374</v>
          </cell>
          <cell r="AB360">
            <v>8952</v>
          </cell>
          <cell r="AC360">
            <v>167.99004202775018</v>
          </cell>
          <cell r="AD360">
            <v>166.43185997579599</v>
          </cell>
          <cell r="AE360">
            <v>37604</v>
          </cell>
          <cell r="AF360">
            <v>37916</v>
          </cell>
          <cell r="AG360">
            <v>405</v>
          </cell>
          <cell r="AH360">
            <v>93</v>
          </cell>
          <cell r="AI360">
            <v>24047</v>
          </cell>
          <cell r="AJ360">
            <v>682</v>
          </cell>
          <cell r="AK360">
            <v>24636</v>
          </cell>
          <cell r="AL360">
            <v>4058</v>
          </cell>
          <cell r="AM360">
            <v>4111</v>
          </cell>
          <cell r="AN360">
            <v>148</v>
          </cell>
          <cell r="AO360">
            <v>167</v>
          </cell>
        </row>
        <row r="361">
          <cell r="B361" t="str">
            <v>17 สำโรง</v>
          </cell>
          <cell r="C361">
            <v>1166</v>
          </cell>
          <cell r="D361">
            <v>1166</v>
          </cell>
          <cell r="E361">
            <v>116</v>
          </cell>
          <cell r="F361">
            <v>116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M361">
            <v>713.59166766651992</v>
          </cell>
          <cell r="N361">
            <v>808</v>
          </cell>
          <cell r="P361">
            <v>0</v>
          </cell>
          <cell r="Q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820</v>
          </cell>
          <cell r="AF361">
            <v>808</v>
          </cell>
          <cell r="AG361">
            <v>0</v>
          </cell>
          <cell r="AH361">
            <v>12</v>
          </cell>
          <cell r="AI361">
            <v>523</v>
          </cell>
          <cell r="AJ361">
            <v>18</v>
          </cell>
          <cell r="AK361">
            <v>529</v>
          </cell>
          <cell r="AL361">
            <v>57</v>
          </cell>
          <cell r="AM361">
            <v>62</v>
          </cell>
          <cell r="AN361">
            <v>109</v>
          </cell>
          <cell r="AO361">
            <v>117</v>
          </cell>
        </row>
        <row r="362">
          <cell r="B362" t="str">
            <v>18 ดอนมดแดง</v>
          </cell>
          <cell r="C362">
            <v>5990.71</v>
          </cell>
          <cell r="D362">
            <v>3272.75</v>
          </cell>
          <cell r="E362">
            <v>1500.25</v>
          </cell>
          <cell r="F362">
            <v>3059.75</v>
          </cell>
          <cell r="G362">
            <v>0</v>
          </cell>
          <cell r="H362">
            <v>1593</v>
          </cell>
          <cell r="I362">
            <v>0</v>
          </cell>
          <cell r="J362">
            <v>520.59416619004821</v>
          </cell>
          <cell r="M362">
            <v>2964.5292898710209</v>
          </cell>
          <cell r="N362">
            <v>3791</v>
          </cell>
          <cell r="P362">
            <v>2931</v>
          </cell>
          <cell r="Q362">
            <v>2868</v>
          </cell>
          <cell r="Y362">
            <v>2188</v>
          </cell>
          <cell r="Z362">
            <v>2805</v>
          </cell>
          <cell r="AA362">
            <v>337</v>
          </cell>
          <cell r="AB362">
            <v>406</v>
          </cell>
          <cell r="AC362">
            <v>154.24954296160877</v>
          </cell>
          <cell r="AD362">
            <v>144.59536541889483</v>
          </cell>
          <cell r="AE362">
            <v>3748</v>
          </cell>
          <cell r="AF362">
            <v>3791</v>
          </cell>
          <cell r="AG362">
            <v>62</v>
          </cell>
          <cell r="AH362">
            <v>19</v>
          </cell>
          <cell r="AI362">
            <v>2417</v>
          </cell>
          <cell r="AJ362">
            <v>78</v>
          </cell>
          <cell r="AK362">
            <v>2476</v>
          </cell>
          <cell r="AL362">
            <v>451</v>
          </cell>
          <cell r="AM362">
            <v>463</v>
          </cell>
          <cell r="AN362">
            <v>162</v>
          </cell>
          <cell r="AO362">
            <v>187</v>
          </cell>
        </row>
        <row r="363">
          <cell r="B363" t="str">
            <v>19 สิรินธร</v>
          </cell>
          <cell r="C363">
            <v>45331</v>
          </cell>
          <cell r="D363">
            <v>45331</v>
          </cell>
          <cell r="E363">
            <v>24575</v>
          </cell>
          <cell r="F363">
            <v>24575</v>
          </cell>
          <cell r="G363">
            <v>5632</v>
          </cell>
          <cell r="H363">
            <v>0</v>
          </cell>
          <cell r="I363">
            <v>229.19</v>
          </cell>
          <cell r="J363">
            <v>0</v>
          </cell>
          <cell r="M363">
            <v>57800.504090082039</v>
          </cell>
          <cell r="N363">
            <v>44916</v>
          </cell>
          <cell r="P363">
            <v>39490.458330000001</v>
          </cell>
          <cell r="Q363">
            <v>39490.458330000001</v>
          </cell>
          <cell r="Y363">
            <v>39421.708330000001</v>
          </cell>
          <cell r="Z363">
            <v>39490.458330000001</v>
          </cell>
          <cell r="AA363">
            <v>6956</v>
          </cell>
          <cell r="AB363">
            <v>6695</v>
          </cell>
          <cell r="AC363">
            <v>176.4456660554365</v>
          </cell>
          <cell r="AD363">
            <v>169.53069888566168</v>
          </cell>
          <cell r="AE363">
            <v>45207</v>
          </cell>
          <cell r="AF363">
            <v>44916</v>
          </cell>
          <cell r="AG363">
            <v>295</v>
          </cell>
          <cell r="AH363">
            <v>586</v>
          </cell>
          <cell r="AI363">
            <v>38250</v>
          </cell>
          <cell r="AJ363">
            <v>834</v>
          </cell>
          <cell r="AK363">
            <v>38498</v>
          </cell>
          <cell r="AL363">
            <v>7814</v>
          </cell>
          <cell r="AM363">
            <v>7345</v>
          </cell>
          <cell r="AN363">
            <v>193</v>
          </cell>
          <cell r="AO363">
            <v>191</v>
          </cell>
        </row>
        <row r="364">
          <cell r="B364" t="str">
            <v>20 ทุ่งศรีอุดม</v>
          </cell>
          <cell r="C364">
            <v>13150</v>
          </cell>
          <cell r="D364">
            <v>14136</v>
          </cell>
          <cell r="E364">
            <v>9446</v>
          </cell>
          <cell r="F364">
            <v>12839</v>
          </cell>
          <cell r="G364">
            <v>3386</v>
          </cell>
          <cell r="H364">
            <v>1950</v>
          </cell>
          <cell r="I364">
            <v>358.43</v>
          </cell>
          <cell r="J364">
            <v>151.90310771866967</v>
          </cell>
          <cell r="M364">
            <v>14789.716317269631</v>
          </cell>
          <cell r="N364">
            <v>12675</v>
          </cell>
          <cell r="P364">
            <v>10756.666670000001</v>
          </cell>
          <cell r="Q364">
            <v>10756.666670000001</v>
          </cell>
          <cell r="Y364">
            <v>10756.666660000001</v>
          </cell>
          <cell r="Z364">
            <v>10756.666670000001</v>
          </cell>
          <cell r="AA364">
            <v>1524</v>
          </cell>
          <cell r="AB364">
            <v>1663</v>
          </cell>
          <cell r="AC364">
            <v>141.70768137106145</v>
          </cell>
          <cell r="AD364">
            <v>154.57129294869188</v>
          </cell>
          <cell r="AE364">
            <v>14860</v>
          </cell>
          <cell r="AF364">
            <v>14790</v>
          </cell>
          <cell r="AG364">
            <v>179</v>
          </cell>
          <cell r="AH364">
            <v>249</v>
          </cell>
          <cell r="AI364">
            <v>9268</v>
          </cell>
          <cell r="AJ364">
            <v>246</v>
          </cell>
          <cell r="AK364">
            <v>9265</v>
          </cell>
          <cell r="AL364">
            <v>1532</v>
          </cell>
          <cell r="AM364">
            <v>1637</v>
          </cell>
          <cell r="AN364">
            <v>179</v>
          </cell>
          <cell r="AO364">
            <v>177</v>
          </cell>
        </row>
        <row r="365">
          <cell r="B365" t="str">
            <v>21 นาเยีย</v>
          </cell>
          <cell r="C365">
            <v>5443</v>
          </cell>
          <cell r="D365">
            <v>5443</v>
          </cell>
          <cell r="E365">
            <v>2194</v>
          </cell>
          <cell r="F365">
            <v>2194</v>
          </cell>
          <cell r="G365">
            <v>513</v>
          </cell>
          <cell r="H365">
            <v>1932</v>
          </cell>
          <cell r="I365">
            <v>233.62800000000001</v>
          </cell>
          <cell r="J365">
            <v>880.46946216955337</v>
          </cell>
          <cell r="M365">
            <v>9065.2591873613437</v>
          </cell>
          <cell r="N365">
            <v>9999</v>
          </cell>
          <cell r="P365">
            <v>5407.3333300000004</v>
          </cell>
          <cell r="Q365">
            <v>5407.3333300000004</v>
          </cell>
          <cell r="Y365">
            <v>5234.8333300000004</v>
          </cell>
          <cell r="Z365">
            <v>5234.8333300000004</v>
          </cell>
          <cell r="AA365">
            <v>944</v>
          </cell>
          <cell r="AB365">
            <v>1012</v>
          </cell>
          <cell r="AC365">
            <v>180.29208200215993</v>
          </cell>
          <cell r="AD365">
            <v>193.33910674860013</v>
          </cell>
          <cell r="AE365">
            <v>10107</v>
          </cell>
          <cell r="AF365">
            <v>9999</v>
          </cell>
          <cell r="AG365">
            <v>110</v>
          </cell>
          <cell r="AH365">
            <v>218</v>
          </cell>
          <cell r="AI365">
            <v>7628</v>
          </cell>
          <cell r="AJ365">
            <v>224</v>
          </cell>
          <cell r="AK365">
            <v>7634</v>
          </cell>
          <cell r="AL365">
            <v>986</v>
          </cell>
          <cell r="AM365">
            <v>1156</v>
          </cell>
          <cell r="AN365">
            <v>135</v>
          </cell>
          <cell r="AO365">
            <v>151</v>
          </cell>
        </row>
        <row r="366">
          <cell r="B366" t="str">
            <v>22 เหล่าเสือโก้ก</v>
          </cell>
          <cell r="C366">
            <v>3593.75</v>
          </cell>
          <cell r="D366">
            <v>1610.25</v>
          </cell>
          <cell r="E366">
            <v>2310.75</v>
          </cell>
          <cell r="F366">
            <v>1160.25</v>
          </cell>
          <cell r="G366">
            <v>555</v>
          </cell>
          <cell r="H366">
            <v>237</v>
          </cell>
          <cell r="I366">
            <v>240.35</v>
          </cell>
          <cell r="J366">
            <v>204.12216332686921</v>
          </cell>
          <cell r="M366">
            <v>3808.2312351951718</v>
          </cell>
          <cell r="N366">
            <v>2816</v>
          </cell>
          <cell r="P366">
            <v>970.66666999999995</v>
          </cell>
          <cell r="Q366">
            <v>970.66666999999995</v>
          </cell>
          <cell r="Y366">
            <v>608</v>
          </cell>
          <cell r="Z366">
            <v>608</v>
          </cell>
          <cell r="AA366">
            <v>94</v>
          </cell>
          <cell r="AB366">
            <v>103</v>
          </cell>
          <cell r="AC366">
            <v>154.53399123355265</v>
          </cell>
          <cell r="AD366">
            <v>168.80263157894737</v>
          </cell>
          <cell r="AE366">
            <v>3785</v>
          </cell>
          <cell r="AF366">
            <v>3808</v>
          </cell>
          <cell r="AG366">
            <v>76</v>
          </cell>
          <cell r="AH366">
            <v>53</v>
          </cell>
          <cell r="AI366">
            <v>2027</v>
          </cell>
          <cell r="AJ366">
            <v>83</v>
          </cell>
          <cell r="AK366">
            <v>2057</v>
          </cell>
          <cell r="AL366">
            <v>316</v>
          </cell>
          <cell r="AM366">
            <v>337</v>
          </cell>
          <cell r="AN366">
            <v>130</v>
          </cell>
          <cell r="AO366">
            <v>164</v>
          </cell>
        </row>
        <row r="367">
          <cell r="B367" t="str">
            <v>23 นาตาล</v>
          </cell>
          <cell r="C367">
            <v>2413.1</v>
          </cell>
          <cell r="D367">
            <v>2413.1</v>
          </cell>
          <cell r="E367">
            <v>442.6</v>
          </cell>
          <cell r="F367">
            <v>442.6</v>
          </cell>
          <cell r="G367">
            <v>23</v>
          </cell>
          <cell r="H367">
            <v>74</v>
          </cell>
          <cell r="I367">
            <v>52.5</v>
          </cell>
          <cell r="J367">
            <v>167.4164030727519</v>
          </cell>
          <cell r="M367">
            <v>875.21725602142033</v>
          </cell>
          <cell r="N367">
            <v>1095</v>
          </cell>
          <cell r="P367">
            <v>0</v>
          </cell>
          <cell r="Q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1110</v>
          </cell>
          <cell r="AF367">
            <v>1095</v>
          </cell>
          <cell r="AG367">
            <v>0</v>
          </cell>
          <cell r="AH367">
            <v>15</v>
          </cell>
          <cell r="AI367">
            <v>1110</v>
          </cell>
          <cell r="AJ367">
            <v>30</v>
          </cell>
          <cell r="AK367">
            <v>1095</v>
          </cell>
          <cell r="AL367">
            <v>126</v>
          </cell>
          <cell r="AM367">
            <v>144</v>
          </cell>
          <cell r="AN367">
            <v>109</v>
          </cell>
          <cell r="AO367">
            <v>132</v>
          </cell>
        </row>
        <row r="368">
          <cell r="B368" t="str">
            <v>24 สว่างวีระวงศ์</v>
          </cell>
          <cell r="C368">
            <v>3660</v>
          </cell>
          <cell r="D368">
            <v>9790</v>
          </cell>
          <cell r="E368">
            <v>1310</v>
          </cell>
          <cell r="F368">
            <v>8504</v>
          </cell>
          <cell r="G368">
            <v>0</v>
          </cell>
          <cell r="H368">
            <v>6921</v>
          </cell>
          <cell r="I368">
            <v>0</v>
          </cell>
          <cell r="J368">
            <v>813.90522107243646</v>
          </cell>
          <cell r="M368">
            <v>9247.3678334665055</v>
          </cell>
          <cell r="N368">
            <v>13358</v>
          </cell>
          <cell r="P368">
            <v>3967</v>
          </cell>
          <cell r="Q368">
            <v>3967</v>
          </cell>
          <cell r="Y368">
            <v>3748.5</v>
          </cell>
          <cell r="Z368">
            <v>3941</v>
          </cell>
          <cell r="AA368">
            <v>554</v>
          </cell>
          <cell r="AB368">
            <v>549</v>
          </cell>
          <cell r="AC368">
            <v>147.77800008803524</v>
          </cell>
          <cell r="AD368">
            <v>139.38742281908145</v>
          </cell>
          <cell r="AE368">
            <v>13481</v>
          </cell>
          <cell r="AF368">
            <v>13358</v>
          </cell>
          <cell r="AG368">
            <v>166</v>
          </cell>
          <cell r="AH368">
            <v>289</v>
          </cell>
          <cell r="AI368">
            <v>4767</v>
          </cell>
          <cell r="AJ368">
            <v>154</v>
          </cell>
          <cell r="AK368">
            <v>4632</v>
          </cell>
          <cell r="AL368">
            <v>582</v>
          </cell>
          <cell r="AM368">
            <v>542</v>
          </cell>
          <cell r="AN368">
            <v>100</v>
          </cell>
          <cell r="AO368">
            <v>117</v>
          </cell>
        </row>
        <row r="369">
          <cell r="B369" t="str">
            <v>25 น้ำขุ่น</v>
          </cell>
          <cell r="C369">
            <v>18180</v>
          </cell>
          <cell r="D369">
            <v>18180</v>
          </cell>
          <cell r="E369">
            <v>13080</v>
          </cell>
          <cell r="F369">
            <v>13080</v>
          </cell>
          <cell r="G369">
            <v>3940</v>
          </cell>
          <cell r="H369">
            <v>6481</v>
          </cell>
          <cell r="I369">
            <v>301.26</v>
          </cell>
          <cell r="J369">
            <v>495.48929663608561</v>
          </cell>
          <cell r="M369">
            <v>34039.089742206612</v>
          </cell>
          <cell r="N369">
            <v>31662</v>
          </cell>
          <cell r="P369">
            <v>25682.29667</v>
          </cell>
          <cell r="Q369">
            <v>25682.29667</v>
          </cell>
          <cell r="Y369">
            <v>24722.29667</v>
          </cell>
          <cell r="Z369">
            <v>25682.29667</v>
          </cell>
          <cell r="AA369">
            <v>3321</v>
          </cell>
          <cell r="AB369">
            <v>3650</v>
          </cell>
          <cell r="AC369">
            <v>134.34175275067599</v>
          </cell>
          <cell r="AD369">
            <v>142.11086260028006</v>
          </cell>
          <cell r="AE369">
            <v>31552</v>
          </cell>
          <cell r="AF369">
            <v>31662</v>
          </cell>
          <cell r="AG369">
            <v>415</v>
          </cell>
          <cell r="AH369">
            <v>305</v>
          </cell>
          <cell r="AI369">
            <v>25596</v>
          </cell>
          <cell r="AJ369">
            <v>672</v>
          </cell>
          <cell r="AK369">
            <v>25963</v>
          </cell>
          <cell r="AL369">
            <v>5669</v>
          </cell>
          <cell r="AM369">
            <v>6044</v>
          </cell>
          <cell r="AN369">
            <v>188</v>
          </cell>
          <cell r="AO369">
            <v>233</v>
          </cell>
        </row>
        <row r="370">
          <cell r="B370" t="str">
            <v>ศรีสะเกษ</v>
          </cell>
          <cell r="C370">
            <v>317368.93</v>
          </cell>
          <cell r="D370">
            <v>324692.88</v>
          </cell>
          <cell r="E370">
            <v>232694.75</v>
          </cell>
          <cell r="F370">
            <v>242779.7</v>
          </cell>
          <cell r="G370">
            <v>95786</v>
          </cell>
          <cell r="H370">
            <v>148681</v>
          </cell>
          <cell r="I370">
            <v>412</v>
          </cell>
          <cell r="J370">
            <v>612</v>
          </cell>
          <cell r="M370">
            <v>402179.15740561119</v>
          </cell>
          <cell r="N370">
            <v>365920</v>
          </cell>
          <cell r="P370">
            <v>287358.19221000001</v>
          </cell>
          <cell r="Q370">
            <v>287358.19221000001</v>
          </cell>
          <cell r="Y370">
            <v>253458.91306000002</v>
          </cell>
          <cell r="Z370">
            <v>260641.44222000003</v>
          </cell>
          <cell r="AA370">
            <v>57824</v>
          </cell>
          <cell r="AB370">
            <v>54526</v>
          </cell>
          <cell r="AC370">
            <v>228</v>
          </cell>
          <cell r="AD370">
            <v>209</v>
          </cell>
          <cell r="AE370">
            <v>369217</v>
          </cell>
          <cell r="AF370">
            <v>370308</v>
          </cell>
          <cell r="AG370">
            <v>3198</v>
          </cell>
          <cell r="AH370">
            <v>2107</v>
          </cell>
          <cell r="AI370">
            <v>309978</v>
          </cell>
          <cell r="AJ370">
            <v>2607</v>
          </cell>
          <cell r="AK370">
            <v>310167</v>
          </cell>
          <cell r="AL370">
            <v>64247</v>
          </cell>
          <cell r="AM370">
            <v>62405</v>
          </cell>
          <cell r="AN370">
            <v>207</v>
          </cell>
          <cell r="AO370">
            <v>201</v>
          </cell>
        </row>
        <row r="371">
          <cell r="B371" t="str">
            <v>01 เมืองศรีสะเกษ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M371">
            <v>2471.5635426550994</v>
          </cell>
          <cell r="N371">
            <v>2651</v>
          </cell>
          <cell r="P371">
            <v>465</v>
          </cell>
          <cell r="Q371">
            <v>465</v>
          </cell>
          <cell r="Y371">
            <v>341</v>
          </cell>
          <cell r="Z371">
            <v>341</v>
          </cell>
          <cell r="AA371">
            <v>64</v>
          </cell>
          <cell r="AB371">
            <v>62</v>
          </cell>
          <cell r="AC371">
            <v>186.81818181818181</v>
          </cell>
          <cell r="AD371">
            <v>182.27272727272728</v>
          </cell>
          <cell r="AE371">
            <v>2649</v>
          </cell>
          <cell r="AF371">
            <v>2651</v>
          </cell>
          <cell r="AG371">
            <v>2</v>
          </cell>
          <cell r="AH371">
            <v>0</v>
          </cell>
          <cell r="AI371">
            <v>2042</v>
          </cell>
          <cell r="AJ371">
            <v>23</v>
          </cell>
          <cell r="AK371">
            <v>2065</v>
          </cell>
          <cell r="AL371">
            <v>375</v>
          </cell>
          <cell r="AM371">
            <v>385</v>
          </cell>
          <cell r="AN371">
            <v>151</v>
          </cell>
          <cell r="AO371">
            <v>186</v>
          </cell>
        </row>
        <row r="372">
          <cell r="B372" t="str">
            <v>02 กันทรลักษ์</v>
          </cell>
          <cell r="C372">
            <v>105913</v>
          </cell>
          <cell r="D372">
            <v>112909</v>
          </cell>
          <cell r="E372">
            <v>91768</v>
          </cell>
          <cell r="F372">
            <v>98539</v>
          </cell>
          <cell r="G372">
            <v>68522</v>
          </cell>
          <cell r="H372">
            <v>67756</v>
          </cell>
          <cell r="I372">
            <v>746.69</v>
          </cell>
          <cell r="J372">
            <v>687.60875135733056</v>
          </cell>
          <cell r="M372">
            <v>153554.19393512388</v>
          </cell>
          <cell r="N372">
            <v>128434</v>
          </cell>
          <cell r="P372">
            <v>124285.84333</v>
          </cell>
          <cell r="Q372">
            <v>124285.84333</v>
          </cell>
          <cell r="Y372">
            <v>103345.67666</v>
          </cell>
          <cell r="Z372">
            <v>108961.67666</v>
          </cell>
          <cell r="AA372">
            <v>27364</v>
          </cell>
          <cell r="AB372">
            <v>23911</v>
          </cell>
          <cell r="AC372">
            <v>264.78463638771052</v>
          </cell>
          <cell r="AD372">
            <v>219.44118381437912</v>
          </cell>
          <cell r="AE372">
            <v>128492</v>
          </cell>
          <cell r="AF372">
            <v>128434</v>
          </cell>
          <cell r="AG372">
            <v>701</v>
          </cell>
          <cell r="AH372">
            <v>759</v>
          </cell>
          <cell r="AI372">
            <v>128492</v>
          </cell>
          <cell r="AJ372">
            <v>1004</v>
          </cell>
          <cell r="AK372">
            <v>128434</v>
          </cell>
          <cell r="AL372">
            <v>28022</v>
          </cell>
          <cell r="AM372">
            <v>27694</v>
          </cell>
          <cell r="AN372">
            <v>192</v>
          </cell>
          <cell r="AO372">
            <v>216</v>
          </cell>
        </row>
        <row r="373">
          <cell r="B373" t="str">
            <v>03 กันทรารมย์</v>
          </cell>
          <cell r="C373">
            <v>14044.25</v>
          </cell>
          <cell r="D373">
            <v>14044.25</v>
          </cell>
          <cell r="E373">
            <v>3687.25</v>
          </cell>
          <cell r="F373">
            <v>3687.25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M373">
            <v>16227.754540323203</v>
          </cell>
          <cell r="N373">
            <v>14472</v>
          </cell>
          <cell r="P373">
            <v>23869.233329999999</v>
          </cell>
          <cell r="Q373">
            <v>23869.233329999999</v>
          </cell>
          <cell r="Y373">
            <v>20540.920829999999</v>
          </cell>
          <cell r="Z373">
            <v>20748.483329999999</v>
          </cell>
          <cell r="AA373">
            <v>6109</v>
          </cell>
          <cell r="AB373">
            <v>5916</v>
          </cell>
          <cell r="AC373">
            <v>297.42659626764163</v>
          </cell>
          <cell r="AD373">
            <v>285.12337854190525</v>
          </cell>
          <cell r="AE373">
            <v>14303</v>
          </cell>
          <cell r="AF373">
            <v>14472</v>
          </cell>
          <cell r="AG373">
            <v>187</v>
          </cell>
          <cell r="AH373">
            <v>18</v>
          </cell>
          <cell r="AI373">
            <v>6961</v>
          </cell>
          <cell r="AJ373">
            <v>96</v>
          </cell>
          <cell r="AK373">
            <v>7039</v>
          </cell>
          <cell r="AL373">
            <v>1697</v>
          </cell>
          <cell r="AM373">
            <v>1569</v>
          </cell>
          <cell r="AN373">
            <v>143</v>
          </cell>
          <cell r="AO373">
            <v>223</v>
          </cell>
        </row>
        <row r="374">
          <cell r="B374" t="str">
            <v>04 ขุขันธ์</v>
          </cell>
          <cell r="C374">
            <v>12597.75</v>
          </cell>
          <cell r="D374">
            <v>12475.25</v>
          </cell>
          <cell r="E374">
            <v>3952</v>
          </cell>
          <cell r="F374">
            <v>3952</v>
          </cell>
          <cell r="G374">
            <v>932</v>
          </cell>
          <cell r="H374">
            <v>2795</v>
          </cell>
          <cell r="I374">
            <v>235.70599999999999</v>
          </cell>
          <cell r="J374">
            <v>707.14726720647775</v>
          </cell>
          <cell r="M374">
            <v>10682.527639329106</v>
          </cell>
          <cell r="N374">
            <v>9832</v>
          </cell>
          <cell r="P374">
            <v>6911.5</v>
          </cell>
          <cell r="Q374">
            <v>6911.5</v>
          </cell>
          <cell r="Y374">
            <v>4657.5</v>
          </cell>
          <cell r="Z374">
            <v>4657.5</v>
          </cell>
          <cell r="AA374">
            <v>264</v>
          </cell>
          <cell r="AB374">
            <v>421</v>
          </cell>
          <cell r="AC374">
            <v>56.592592592592595</v>
          </cell>
          <cell r="AD374">
            <v>90.395061728395063</v>
          </cell>
          <cell r="AE374">
            <v>10627</v>
          </cell>
          <cell r="AF374">
            <v>10683</v>
          </cell>
          <cell r="AG374">
            <v>100</v>
          </cell>
          <cell r="AH374">
            <v>44</v>
          </cell>
          <cell r="AI374">
            <v>6396</v>
          </cell>
          <cell r="AJ374">
            <v>75</v>
          </cell>
          <cell r="AK374">
            <v>6427</v>
          </cell>
          <cell r="AL374">
            <v>1092</v>
          </cell>
          <cell r="AM374">
            <v>1170</v>
          </cell>
          <cell r="AN374">
            <v>137</v>
          </cell>
          <cell r="AO374">
            <v>182</v>
          </cell>
        </row>
        <row r="375">
          <cell r="B375" t="str">
            <v>05 ขุนหาญ</v>
          </cell>
          <cell r="C375">
            <v>95629</v>
          </cell>
          <cell r="D375">
            <v>95629</v>
          </cell>
          <cell r="E375">
            <v>70150</v>
          </cell>
          <cell r="F375">
            <v>70150</v>
          </cell>
          <cell r="G375">
            <v>16306</v>
          </cell>
          <cell r="H375">
            <v>71496</v>
          </cell>
          <cell r="I375">
            <v>232.44500000000002</v>
          </cell>
          <cell r="J375">
            <v>1019.1803278688525</v>
          </cell>
          <cell r="M375">
            <v>102623.23050253758</v>
          </cell>
          <cell r="N375">
            <v>95065</v>
          </cell>
          <cell r="P375">
            <v>52681.186670000003</v>
          </cell>
          <cell r="Q375">
            <v>52681.186670000003</v>
          </cell>
          <cell r="Y375">
            <v>49461.186670000003</v>
          </cell>
          <cell r="Z375">
            <v>49461.186670000003</v>
          </cell>
          <cell r="AA375">
            <v>9611</v>
          </cell>
          <cell r="AB375">
            <v>8958</v>
          </cell>
          <cell r="AC375">
            <v>194.32229216003967</v>
          </cell>
          <cell r="AD375">
            <v>181.10647836039877</v>
          </cell>
          <cell r="AE375">
            <v>94770</v>
          </cell>
          <cell r="AF375">
            <v>95065</v>
          </cell>
          <cell r="AG375">
            <v>1005</v>
          </cell>
          <cell r="AH375">
            <v>710</v>
          </cell>
          <cell r="AI375">
            <v>75347</v>
          </cell>
          <cell r="AJ375">
            <v>587</v>
          </cell>
          <cell r="AK375">
            <v>75224</v>
          </cell>
          <cell r="AL375">
            <v>14904</v>
          </cell>
          <cell r="AM375">
            <v>13624</v>
          </cell>
          <cell r="AN375">
            <v>179</v>
          </cell>
          <cell r="AO375">
            <v>181</v>
          </cell>
        </row>
        <row r="376">
          <cell r="B376" t="str">
            <v>06 ปรางค์กู่</v>
          </cell>
          <cell r="C376">
            <v>5176.5</v>
          </cell>
          <cell r="D376">
            <v>5176.5</v>
          </cell>
          <cell r="E376">
            <v>2036</v>
          </cell>
          <cell r="F376">
            <v>2036</v>
          </cell>
          <cell r="G376">
            <v>51</v>
          </cell>
          <cell r="H376">
            <v>4</v>
          </cell>
          <cell r="I376">
            <v>25</v>
          </cell>
          <cell r="J376">
            <v>2.1856581532416501</v>
          </cell>
          <cell r="M376">
            <v>5989.1544421149747</v>
          </cell>
          <cell r="N376">
            <v>7248</v>
          </cell>
          <cell r="P376">
            <v>4929.125</v>
          </cell>
          <cell r="Q376">
            <v>4929.125</v>
          </cell>
          <cell r="Y376">
            <v>4929.125</v>
          </cell>
          <cell r="Z376">
            <v>4929.125</v>
          </cell>
          <cell r="AA376">
            <v>372</v>
          </cell>
          <cell r="AB376">
            <v>495</v>
          </cell>
          <cell r="AC376">
            <v>75.526893718459164</v>
          </cell>
          <cell r="AD376">
            <v>100.50277686201912</v>
          </cell>
          <cell r="AE376">
            <v>7173</v>
          </cell>
          <cell r="AF376">
            <v>7248</v>
          </cell>
          <cell r="AG376">
            <v>75</v>
          </cell>
          <cell r="AH376">
            <v>0</v>
          </cell>
          <cell r="AI376">
            <v>3062</v>
          </cell>
          <cell r="AJ376">
            <v>48</v>
          </cell>
          <cell r="AK376">
            <v>3110</v>
          </cell>
          <cell r="AL376">
            <v>502</v>
          </cell>
          <cell r="AM376">
            <v>535</v>
          </cell>
          <cell r="AN376">
            <v>116</v>
          </cell>
          <cell r="AO376">
            <v>172</v>
          </cell>
        </row>
        <row r="377">
          <cell r="B377" t="str">
            <v>07 ราษีไศล</v>
          </cell>
          <cell r="C377">
            <v>547.75</v>
          </cell>
          <cell r="D377">
            <v>547.75</v>
          </cell>
          <cell r="E377">
            <v>73</v>
          </cell>
          <cell r="F377">
            <v>73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M377">
            <v>117.47249567579</v>
          </cell>
          <cell r="N377">
            <v>230</v>
          </cell>
          <cell r="P377">
            <v>0</v>
          </cell>
          <cell r="Q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247</v>
          </cell>
          <cell r="AF377">
            <v>230</v>
          </cell>
          <cell r="AG377">
            <v>0</v>
          </cell>
          <cell r="AH377">
            <v>17</v>
          </cell>
          <cell r="AI377">
            <v>42</v>
          </cell>
          <cell r="AJ377">
            <v>0</v>
          </cell>
          <cell r="AK377">
            <v>25</v>
          </cell>
          <cell r="AL377">
            <v>3</v>
          </cell>
          <cell r="AM377">
            <v>2</v>
          </cell>
          <cell r="AN377">
            <v>95</v>
          </cell>
          <cell r="AO377">
            <v>80</v>
          </cell>
        </row>
        <row r="378">
          <cell r="B378" t="str">
            <v>08 อุทุมพรพิสัย</v>
          </cell>
          <cell r="C378">
            <v>2071</v>
          </cell>
          <cell r="D378">
            <v>1761</v>
          </cell>
          <cell r="E378">
            <v>1060.5</v>
          </cell>
          <cell r="F378">
            <v>979.5</v>
          </cell>
          <cell r="G378">
            <v>84</v>
          </cell>
          <cell r="H378">
            <v>173</v>
          </cell>
          <cell r="I378">
            <v>79.05</v>
          </cell>
          <cell r="J378">
            <v>177.10209290454313</v>
          </cell>
          <cell r="M378">
            <v>952.4164489010202</v>
          </cell>
          <cell r="N378">
            <v>1282</v>
          </cell>
          <cell r="P378">
            <v>493</v>
          </cell>
          <cell r="Q378">
            <v>493</v>
          </cell>
          <cell r="Y378">
            <v>135.33332999999999</v>
          </cell>
          <cell r="Z378">
            <v>135.33332999999999</v>
          </cell>
          <cell r="AA378">
            <v>24</v>
          </cell>
          <cell r="AB378">
            <v>25</v>
          </cell>
          <cell r="AC378">
            <v>173.78571856615071</v>
          </cell>
          <cell r="AD378">
            <v>181.85714731175241</v>
          </cell>
          <cell r="AE378">
            <v>1290</v>
          </cell>
          <cell r="AF378">
            <v>1282</v>
          </cell>
          <cell r="AG378">
            <v>0</v>
          </cell>
          <cell r="AH378">
            <v>8</v>
          </cell>
          <cell r="AI378">
            <v>418</v>
          </cell>
          <cell r="AJ378">
            <v>8</v>
          </cell>
          <cell r="AK378">
            <v>418</v>
          </cell>
          <cell r="AL378">
            <v>50</v>
          </cell>
          <cell r="AM378">
            <v>65</v>
          </cell>
          <cell r="AN378">
            <v>96</v>
          </cell>
          <cell r="AO378">
            <v>156</v>
          </cell>
        </row>
        <row r="379">
          <cell r="B379" t="str">
            <v>09 ไพรบึง</v>
          </cell>
          <cell r="C379">
            <v>4526.25</v>
          </cell>
          <cell r="D379">
            <v>3221.5</v>
          </cell>
          <cell r="E379">
            <v>2155.25</v>
          </cell>
          <cell r="F379">
            <v>1754.5</v>
          </cell>
          <cell r="G379">
            <v>878</v>
          </cell>
          <cell r="H379">
            <v>321</v>
          </cell>
          <cell r="I379">
            <v>407.5</v>
          </cell>
          <cell r="J379">
            <v>182.74152180108294</v>
          </cell>
          <cell r="M379">
            <v>5206.071425486195</v>
          </cell>
          <cell r="N379">
            <v>5020</v>
          </cell>
          <cell r="P379">
            <v>3163.5</v>
          </cell>
          <cell r="Q379">
            <v>3163.5</v>
          </cell>
          <cell r="Y379">
            <v>3021</v>
          </cell>
          <cell r="Z379">
            <v>3163.5</v>
          </cell>
          <cell r="AA379">
            <v>359</v>
          </cell>
          <cell r="AB379">
            <v>437</v>
          </cell>
          <cell r="AC379">
            <v>118.67179741807348</v>
          </cell>
          <cell r="AD379">
            <v>138.02110004741584</v>
          </cell>
          <cell r="AE379">
            <v>4980</v>
          </cell>
          <cell r="AF379">
            <v>5020</v>
          </cell>
          <cell r="AG379">
            <v>52</v>
          </cell>
          <cell r="AH379">
            <v>12</v>
          </cell>
          <cell r="AI379">
            <v>2447</v>
          </cell>
          <cell r="AJ379">
            <v>32</v>
          </cell>
          <cell r="AK379">
            <v>2467</v>
          </cell>
          <cell r="AL379">
            <v>515</v>
          </cell>
          <cell r="AM379">
            <v>524</v>
          </cell>
          <cell r="AN379">
            <v>129</v>
          </cell>
          <cell r="AO379">
            <v>212</v>
          </cell>
        </row>
        <row r="380">
          <cell r="B380" t="str">
            <v>10 ยางชุมน้อย</v>
          </cell>
          <cell r="C380">
            <v>214</v>
          </cell>
          <cell r="D380">
            <v>223</v>
          </cell>
          <cell r="E380">
            <v>117</v>
          </cell>
          <cell r="F380">
            <v>126</v>
          </cell>
          <cell r="G380">
            <v>0</v>
          </cell>
          <cell r="H380">
            <v>3</v>
          </cell>
          <cell r="I380">
            <v>0</v>
          </cell>
          <cell r="J380">
            <v>22.61888888888889</v>
          </cell>
          <cell r="M380">
            <v>445.61931984937991</v>
          </cell>
          <cell r="N380">
            <v>511</v>
          </cell>
          <cell r="P380">
            <v>0</v>
          </cell>
          <cell r="Q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511</v>
          </cell>
          <cell r="AF380">
            <v>511</v>
          </cell>
          <cell r="AG380">
            <v>0</v>
          </cell>
          <cell r="AH380">
            <v>0</v>
          </cell>
          <cell r="AI380">
            <v>242</v>
          </cell>
          <cell r="AJ380">
            <v>0</v>
          </cell>
          <cell r="AK380">
            <v>242</v>
          </cell>
          <cell r="AL380">
            <v>30</v>
          </cell>
          <cell r="AM380">
            <v>30</v>
          </cell>
          <cell r="AN380">
            <v>79</v>
          </cell>
          <cell r="AO380">
            <v>124</v>
          </cell>
        </row>
        <row r="381">
          <cell r="B381" t="str">
            <v>11 ห้วยทับทัน</v>
          </cell>
          <cell r="C381">
            <v>523</v>
          </cell>
          <cell r="D381">
            <v>523</v>
          </cell>
          <cell r="E381">
            <v>523</v>
          </cell>
          <cell r="F381">
            <v>523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M381">
            <v>2064.0925102938199</v>
          </cell>
          <cell r="N381">
            <v>1952</v>
          </cell>
          <cell r="P381">
            <v>683.22221999999999</v>
          </cell>
          <cell r="Q381">
            <v>683.22221999999999</v>
          </cell>
          <cell r="Y381">
            <v>683.22221999999999</v>
          </cell>
          <cell r="Z381">
            <v>683.22221999999999</v>
          </cell>
          <cell r="AA381">
            <v>102</v>
          </cell>
          <cell r="AB381">
            <v>103</v>
          </cell>
          <cell r="AC381">
            <v>149.77638689795538</v>
          </cell>
          <cell r="AD381">
            <v>151.44722768237835</v>
          </cell>
          <cell r="AE381">
            <v>1919</v>
          </cell>
          <cell r="AF381">
            <v>1952</v>
          </cell>
          <cell r="AG381">
            <v>33</v>
          </cell>
          <cell r="AH381">
            <v>0</v>
          </cell>
          <cell r="AI381">
            <v>955</v>
          </cell>
          <cell r="AJ381">
            <v>16</v>
          </cell>
          <cell r="AK381">
            <v>971</v>
          </cell>
          <cell r="AL381">
            <v>99</v>
          </cell>
          <cell r="AM381">
            <v>116</v>
          </cell>
          <cell r="AN381">
            <v>72</v>
          </cell>
          <cell r="AO381">
            <v>119</v>
          </cell>
        </row>
        <row r="382">
          <cell r="B382" t="str">
            <v>12 บึงบูรพ์</v>
          </cell>
          <cell r="C382">
            <v>422</v>
          </cell>
          <cell r="D382">
            <v>422</v>
          </cell>
          <cell r="E382">
            <v>210</v>
          </cell>
          <cell r="F382">
            <v>210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M382">
            <v>332.04761472086011</v>
          </cell>
          <cell r="N382">
            <v>425</v>
          </cell>
          <cell r="P382">
            <v>0</v>
          </cell>
          <cell r="Q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425</v>
          </cell>
          <cell r="AF382">
            <v>425</v>
          </cell>
          <cell r="AG382">
            <v>0</v>
          </cell>
          <cell r="AH382">
            <v>0</v>
          </cell>
          <cell r="AI382">
            <v>262</v>
          </cell>
          <cell r="AJ382">
            <v>0</v>
          </cell>
          <cell r="AK382">
            <v>262</v>
          </cell>
          <cell r="AL382">
            <v>24</v>
          </cell>
          <cell r="AM382">
            <v>26</v>
          </cell>
          <cell r="AN382">
            <v>76</v>
          </cell>
          <cell r="AO382">
            <v>99</v>
          </cell>
        </row>
        <row r="383">
          <cell r="B383" t="str">
            <v>13 โนนคูณ</v>
          </cell>
          <cell r="C383">
            <v>4041.15</v>
          </cell>
          <cell r="D383">
            <v>4041.15</v>
          </cell>
          <cell r="E383">
            <v>1252.5</v>
          </cell>
          <cell r="F383">
            <v>1252.5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M383">
            <v>2398.9632729634695</v>
          </cell>
          <cell r="N383">
            <v>3091</v>
          </cell>
          <cell r="P383">
            <v>0</v>
          </cell>
          <cell r="Q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3091</v>
          </cell>
          <cell r="AF383">
            <v>3091</v>
          </cell>
          <cell r="AG383">
            <v>0</v>
          </cell>
          <cell r="AH383">
            <v>0</v>
          </cell>
          <cell r="AI383">
            <v>1459</v>
          </cell>
          <cell r="AJ383">
            <v>20</v>
          </cell>
          <cell r="AK383">
            <v>1479</v>
          </cell>
          <cell r="AL383">
            <v>218</v>
          </cell>
          <cell r="AM383">
            <v>249</v>
          </cell>
          <cell r="AN383">
            <v>130</v>
          </cell>
          <cell r="AO383">
            <v>168</v>
          </cell>
        </row>
        <row r="384">
          <cell r="B384" t="str">
            <v>14 ศรีรัตนะ</v>
          </cell>
          <cell r="C384">
            <v>8808.5300000000007</v>
          </cell>
          <cell r="D384">
            <v>9394.23</v>
          </cell>
          <cell r="E384">
            <v>4404.25</v>
          </cell>
          <cell r="F384">
            <v>4989.95</v>
          </cell>
          <cell r="G384">
            <v>1348</v>
          </cell>
          <cell r="H384">
            <v>1075</v>
          </cell>
          <cell r="I384">
            <v>305.99799999999999</v>
          </cell>
          <cell r="J384">
            <v>215.42861150913336</v>
          </cell>
          <cell r="M384">
            <v>9314.7624166807927</v>
          </cell>
          <cell r="N384">
            <v>6967</v>
          </cell>
          <cell r="P384">
            <v>3200.25</v>
          </cell>
          <cell r="Q384">
            <v>3200.25</v>
          </cell>
          <cell r="Y384">
            <v>2138.25</v>
          </cell>
          <cell r="Z384">
            <v>2408.25</v>
          </cell>
          <cell r="AA384">
            <v>448</v>
          </cell>
          <cell r="AB384">
            <v>501</v>
          </cell>
          <cell r="AC384">
            <v>209.36513504033672</v>
          </cell>
          <cell r="AD384">
            <v>207.90407972594207</v>
          </cell>
          <cell r="AE384">
            <v>9139</v>
          </cell>
          <cell r="AF384">
            <v>9315</v>
          </cell>
          <cell r="AG384">
            <v>176</v>
          </cell>
          <cell r="AH384">
            <v>0</v>
          </cell>
          <cell r="AI384">
            <v>7994</v>
          </cell>
          <cell r="AJ384">
            <v>71</v>
          </cell>
          <cell r="AK384">
            <v>8065</v>
          </cell>
          <cell r="AL384">
            <v>1713</v>
          </cell>
          <cell r="AM384">
            <v>1656</v>
          </cell>
          <cell r="AN384">
            <v>164</v>
          </cell>
          <cell r="AO384">
            <v>205</v>
          </cell>
        </row>
        <row r="385">
          <cell r="B385" t="str">
            <v>15 น้ำเกลี้ยง</v>
          </cell>
          <cell r="C385">
            <v>16385</v>
          </cell>
          <cell r="D385">
            <v>16385</v>
          </cell>
          <cell r="E385">
            <v>13162</v>
          </cell>
          <cell r="F385">
            <v>13162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M385">
            <v>19691.519010168577</v>
          </cell>
          <cell r="N385">
            <v>19560</v>
          </cell>
          <cell r="P385">
            <v>7109.4166699999996</v>
          </cell>
          <cell r="Q385">
            <v>7109.4166699999996</v>
          </cell>
          <cell r="Y385">
            <v>6710.6666699999996</v>
          </cell>
          <cell r="Z385">
            <v>6710.6666699999996</v>
          </cell>
          <cell r="AA385">
            <v>1507</v>
          </cell>
          <cell r="AB385">
            <v>1487</v>
          </cell>
          <cell r="AC385">
            <v>224.59442667117307</v>
          </cell>
          <cell r="AD385">
            <v>221.58839150477431</v>
          </cell>
          <cell r="AE385">
            <v>19253</v>
          </cell>
          <cell r="AF385">
            <v>19560</v>
          </cell>
          <cell r="AG385">
            <v>307</v>
          </cell>
          <cell r="AH385">
            <v>0</v>
          </cell>
          <cell r="AI385">
            <v>15600</v>
          </cell>
          <cell r="AJ385">
            <v>130</v>
          </cell>
          <cell r="AK385">
            <v>15730</v>
          </cell>
          <cell r="AL385">
            <v>2875</v>
          </cell>
          <cell r="AM385">
            <v>2974</v>
          </cell>
          <cell r="AN385">
            <v>159</v>
          </cell>
          <cell r="AO385">
            <v>189</v>
          </cell>
        </row>
        <row r="386">
          <cell r="B386" t="str">
            <v>16 วังหิน</v>
          </cell>
          <cell r="C386">
            <v>2372.25</v>
          </cell>
          <cell r="D386">
            <v>0</v>
          </cell>
          <cell r="E386">
            <v>597.5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M386">
            <v>3023.3324167794799</v>
          </cell>
          <cell r="N386">
            <v>2732</v>
          </cell>
          <cell r="P386">
            <v>0</v>
          </cell>
          <cell r="Q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2727</v>
          </cell>
          <cell r="AF386">
            <v>2732</v>
          </cell>
          <cell r="AG386">
            <v>59</v>
          </cell>
          <cell r="AH386">
            <v>54</v>
          </cell>
          <cell r="AI386">
            <v>1385</v>
          </cell>
          <cell r="AJ386">
            <v>21</v>
          </cell>
          <cell r="AK386">
            <v>1352</v>
          </cell>
          <cell r="AL386">
            <v>253</v>
          </cell>
          <cell r="AM386">
            <v>251</v>
          </cell>
          <cell r="AN386">
            <v>154</v>
          </cell>
          <cell r="AO386">
            <v>186</v>
          </cell>
        </row>
        <row r="387">
          <cell r="B387" t="str">
            <v>17 เมืองจันทร์</v>
          </cell>
          <cell r="C387">
            <v>1699</v>
          </cell>
          <cell r="D387">
            <v>799</v>
          </cell>
          <cell r="E387">
            <v>424</v>
          </cell>
          <cell r="F387">
            <v>424</v>
          </cell>
          <cell r="G387">
            <v>270</v>
          </cell>
          <cell r="H387">
            <v>0</v>
          </cell>
          <cell r="I387">
            <v>636.14</v>
          </cell>
          <cell r="J387">
            <v>0</v>
          </cell>
          <cell r="M387">
            <v>994.82941833424002</v>
          </cell>
          <cell r="N387">
            <v>898</v>
          </cell>
          <cell r="P387">
            <v>0</v>
          </cell>
          <cell r="Q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898</v>
          </cell>
          <cell r="AF387">
            <v>898</v>
          </cell>
          <cell r="AG387">
            <v>0</v>
          </cell>
          <cell r="AH387">
            <v>0</v>
          </cell>
          <cell r="AI387">
            <v>257</v>
          </cell>
          <cell r="AJ387">
            <v>6</v>
          </cell>
          <cell r="AK387">
            <v>263</v>
          </cell>
          <cell r="AL387">
            <v>47</v>
          </cell>
          <cell r="AM387">
            <v>42</v>
          </cell>
          <cell r="AN387">
            <v>78</v>
          </cell>
          <cell r="AO387">
            <v>160</v>
          </cell>
        </row>
        <row r="388">
          <cell r="B388" t="str">
            <v>18 ภูสิงห์</v>
          </cell>
          <cell r="C388">
            <v>27740</v>
          </cell>
          <cell r="D388">
            <v>29569</v>
          </cell>
          <cell r="E388">
            <v>23453</v>
          </cell>
          <cell r="F388">
            <v>25544</v>
          </cell>
          <cell r="G388">
            <v>7223</v>
          </cell>
          <cell r="H388">
            <v>0</v>
          </cell>
          <cell r="I388">
            <v>307.97000000000003</v>
          </cell>
          <cell r="J388">
            <v>0</v>
          </cell>
          <cell r="M388">
            <v>44796.399661917661</v>
          </cell>
          <cell r="N388">
            <v>44739</v>
          </cell>
          <cell r="P388">
            <v>29625.58166</v>
          </cell>
          <cell r="Q388">
            <v>29625.58166</v>
          </cell>
          <cell r="Y388">
            <v>28426.365010000001</v>
          </cell>
          <cell r="Z388">
            <v>28500.165000000001</v>
          </cell>
          <cell r="AA388">
            <v>5465</v>
          </cell>
          <cell r="AB388">
            <v>5259</v>
          </cell>
          <cell r="AC388">
            <v>192.25384889722838</v>
          </cell>
          <cell r="AD388">
            <v>184.521813295116</v>
          </cell>
          <cell r="AE388">
            <v>44826</v>
          </cell>
          <cell r="AF388">
            <v>44739</v>
          </cell>
          <cell r="AG388">
            <v>312</v>
          </cell>
          <cell r="AH388">
            <v>399</v>
          </cell>
          <cell r="AI388">
            <v>39211</v>
          </cell>
          <cell r="AJ388">
            <v>305</v>
          </cell>
          <cell r="AK388">
            <v>39117</v>
          </cell>
          <cell r="AL388">
            <v>8592</v>
          </cell>
          <cell r="AM388">
            <v>7957</v>
          </cell>
          <cell r="AN388">
            <v>185</v>
          </cell>
          <cell r="AO388">
            <v>203</v>
          </cell>
        </row>
        <row r="389">
          <cell r="B389" t="str">
            <v>19 เบญจลักษ์</v>
          </cell>
          <cell r="C389">
            <v>12102</v>
          </cell>
          <cell r="D389">
            <v>13102</v>
          </cell>
          <cell r="E389">
            <v>12892</v>
          </cell>
          <cell r="F389">
            <v>13102</v>
          </cell>
          <cell r="G389">
            <v>0</v>
          </cell>
          <cell r="H389">
            <v>4175</v>
          </cell>
          <cell r="I389">
            <v>0</v>
          </cell>
          <cell r="J389">
            <v>318.63074339795452</v>
          </cell>
          <cell r="M389">
            <v>20081.211919682562</v>
          </cell>
          <cell r="N389">
            <v>18892</v>
          </cell>
          <cell r="P389">
            <v>29941.333330000001</v>
          </cell>
          <cell r="Q389">
            <v>29941.333330000001</v>
          </cell>
          <cell r="Y389">
            <v>29068.666669999999</v>
          </cell>
          <cell r="Z389">
            <v>29941.333340000001</v>
          </cell>
          <cell r="AA389">
            <v>6135</v>
          </cell>
          <cell r="AB389">
            <v>6951</v>
          </cell>
          <cell r="AC389">
            <v>211.04491087654006</v>
          </cell>
          <cell r="AD389">
            <v>232.14882709929444</v>
          </cell>
          <cell r="AE389">
            <v>19986</v>
          </cell>
          <cell r="AF389">
            <v>20081</v>
          </cell>
          <cell r="AG389">
            <v>181</v>
          </cell>
          <cell r="AH389">
            <v>86</v>
          </cell>
          <cell r="AI389">
            <v>16017</v>
          </cell>
          <cell r="AJ389">
            <v>141</v>
          </cell>
          <cell r="AK389">
            <v>16072</v>
          </cell>
          <cell r="AL389">
            <v>3074</v>
          </cell>
          <cell r="AM389">
            <v>3373</v>
          </cell>
          <cell r="AN389">
            <v>162</v>
          </cell>
          <cell r="AO389">
            <v>210</v>
          </cell>
        </row>
        <row r="390">
          <cell r="B390" t="str">
            <v>20 พยุห์</v>
          </cell>
          <cell r="C390">
            <v>1258.75</v>
          </cell>
          <cell r="D390">
            <v>3178</v>
          </cell>
          <cell r="E390">
            <v>346.5</v>
          </cell>
          <cell r="F390">
            <v>1844</v>
          </cell>
          <cell r="G390">
            <v>0</v>
          </cell>
          <cell r="H390">
            <v>798</v>
          </cell>
          <cell r="I390">
            <v>0</v>
          </cell>
          <cell r="J390">
            <v>432.96637744034706</v>
          </cell>
          <cell r="M390">
            <v>738.58286831529972</v>
          </cell>
          <cell r="N390">
            <v>1157</v>
          </cell>
          <cell r="P390">
            <v>0</v>
          </cell>
          <cell r="Q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1149</v>
          </cell>
          <cell r="AF390">
            <v>1157</v>
          </cell>
          <cell r="AG390">
            <v>8</v>
          </cell>
          <cell r="AH390">
            <v>0</v>
          </cell>
          <cell r="AI390">
            <v>1088</v>
          </cell>
          <cell r="AJ390">
            <v>11</v>
          </cell>
          <cell r="AK390">
            <v>1099</v>
          </cell>
          <cell r="AL390">
            <v>120</v>
          </cell>
          <cell r="AM390">
            <v>125</v>
          </cell>
          <cell r="AN390">
            <v>91</v>
          </cell>
          <cell r="AO390">
            <v>114</v>
          </cell>
        </row>
        <row r="391">
          <cell r="B391" t="str">
            <v>21 โพธิ์ศรีสุวรรณ</v>
          </cell>
          <cell r="C391">
            <v>1289.25</v>
          </cell>
          <cell r="D391">
            <v>1289.25</v>
          </cell>
          <cell r="E391">
            <v>431</v>
          </cell>
          <cell r="F391">
            <v>431</v>
          </cell>
          <cell r="G391">
            <v>172</v>
          </cell>
          <cell r="H391">
            <v>85</v>
          </cell>
          <cell r="I391">
            <v>398.89</v>
          </cell>
          <cell r="J391">
            <v>196.51972157772622</v>
          </cell>
          <cell r="M391">
            <v>457.23751338761991</v>
          </cell>
          <cell r="N391">
            <v>734</v>
          </cell>
          <cell r="P391">
            <v>0</v>
          </cell>
          <cell r="Q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734</v>
          </cell>
          <cell r="AF391">
            <v>734</v>
          </cell>
          <cell r="AG391">
            <v>0</v>
          </cell>
          <cell r="AH391">
            <v>0</v>
          </cell>
          <cell r="AI391">
            <v>287</v>
          </cell>
          <cell r="AJ391">
            <v>5</v>
          </cell>
          <cell r="AK391">
            <v>292</v>
          </cell>
          <cell r="AL391">
            <v>41</v>
          </cell>
          <cell r="AM391">
            <v>37</v>
          </cell>
          <cell r="AN391">
            <v>77</v>
          </cell>
          <cell r="AO391">
            <v>127</v>
          </cell>
        </row>
        <row r="392">
          <cell r="B392" t="str">
            <v>22 ศิลาลาด</v>
          </cell>
          <cell r="C392">
            <v>8.5</v>
          </cell>
          <cell r="D392">
            <v>3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M392">
            <v>16.174490370600001</v>
          </cell>
          <cell r="N392">
            <v>28</v>
          </cell>
          <cell r="P392">
            <v>0</v>
          </cell>
          <cell r="Q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28</v>
          </cell>
          <cell r="AF392">
            <v>28</v>
          </cell>
          <cell r="AG392">
            <v>0</v>
          </cell>
          <cell r="AH392">
            <v>0</v>
          </cell>
          <cell r="AI392">
            <v>14</v>
          </cell>
          <cell r="AJ392">
            <v>0</v>
          </cell>
          <cell r="AK392">
            <v>14</v>
          </cell>
          <cell r="AL392">
            <v>1</v>
          </cell>
          <cell r="AM392">
            <v>1</v>
          </cell>
          <cell r="AN392">
            <v>71</v>
          </cell>
          <cell r="AO392">
            <v>71</v>
          </cell>
        </row>
        <row r="393">
          <cell r="B393" t="str">
            <v>สุรินทร์</v>
          </cell>
          <cell r="C393">
            <v>263997.66000000003</v>
          </cell>
          <cell r="D393">
            <v>242038.66</v>
          </cell>
          <cell r="E393">
            <v>168336.35</v>
          </cell>
          <cell r="F393">
            <v>165897.35</v>
          </cell>
          <cell r="G393">
            <v>39679</v>
          </cell>
          <cell r="H393">
            <v>26099</v>
          </cell>
          <cell r="I393">
            <v>236</v>
          </cell>
          <cell r="J393">
            <v>157</v>
          </cell>
          <cell r="M393">
            <v>253592.72027906164</v>
          </cell>
          <cell r="N393">
            <v>218392</v>
          </cell>
          <cell r="P393">
            <v>187089.64604999998</v>
          </cell>
          <cell r="Q393">
            <v>186858.20854999998</v>
          </cell>
          <cell r="Y393">
            <v>174695.15299</v>
          </cell>
          <cell r="Z393">
            <v>179953.71549999999</v>
          </cell>
          <cell r="AA393">
            <v>31477</v>
          </cell>
          <cell r="AB393">
            <v>29438</v>
          </cell>
          <cell r="AC393">
            <v>180</v>
          </cell>
          <cell r="AD393">
            <v>164</v>
          </cell>
          <cell r="AE393">
            <v>256894</v>
          </cell>
          <cell r="AF393">
            <v>256342</v>
          </cell>
          <cell r="AG393">
            <v>751</v>
          </cell>
          <cell r="AH393">
            <v>1303</v>
          </cell>
          <cell r="AI393">
            <v>198537</v>
          </cell>
          <cell r="AJ393">
            <v>38649</v>
          </cell>
          <cell r="AK393">
            <v>229649</v>
          </cell>
          <cell r="AL393">
            <v>37939</v>
          </cell>
          <cell r="AM393">
            <v>42280</v>
          </cell>
          <cell r="AN393">
            <v>191</v>
          </cell>
          <cell r="AO393">
            <v>184</v>
          </cell>
        </row>
        <row r="394">
          <cell r="B394" t="str">
            <v>01 เมืองสุรินทร์</v>
          </cell>
          <cell r="C394">
            <v>3870</v>
          </cell>
          <cell r="D394">
            <v>4030</v>
          </cell>
          <cell r="E394">
            <v>1493</v>
          </cell>
          <cell r="F394">
            <v>1653</v>
          </cell>
          <cell r="G394">
            <v>101</v>
          </cell>
          <cell r="H394">
            <v>60</v>
          </cell>
          <cell r="I394">
            <v>67.489999999999995</v>
          </cell>
          <cell r="J394">
            <v>36.464004839685423</v>
          </cell>
          <cell r="M394">
            <v>5065</v>
          </cell>
          <cell r="N394">
            <v>4136</v>
          </cell>
          <cell r="P394">
            <v>8144</v>
          </cell>
          <cell r="Q394">
            <v>7989.3333300000004</v>
          </cell>
          <cell r="Y394">
            <v>7264</v>
          </cell>
          <cell r="Z394">
            <v>7109.3333300000004</v>
          </cell>
          <cell r="AA394">
            <v>1989</v>
          </cell>
          <cell r="AB394">
            <v>1584</v>
          </cell>
          <cell r="AC394">
            <v>273.85976505093612</v>
          </cell>
          <cell r="AD394">
            <v>222.74193558877622</v>
          </cell>
          <cell r="AE394">
            <v>5112</v>
          </cell>
          <cell r="AF394">
            <v>5065</v>
          </cell>
          <cell r="AG394">
            <v>15</v>
          </cell>
          <cell r="AH394">
            <v>62</v>
          </cell>
          <cell r="AI394">
            <v>4149</v>
          </cell>
          <cell r="AJ394">
            <v>766</v>
          </cell>
          <cell r="AK394">
            <v>4853</v>
          </cell>
          <cell r="AL394">
            <v>627</v>
          </cell>
          <cell r="AM394">
            <v>706</v>
          </cell>
          <cell r="AN394">
            <v>119</v>
          </cell>
          <cell r="AO394">
            <v>145</v>
          </cell>
        </row>
        <row r="395">
          <cell r="B395" t="str">
            <v>02 จอมพระ</v>
          </cell>
          <cell r="C395">
            <v>3098</v>
          </cell>
          <cell r="D395">
            <v>3098</v>
          </cell>
          <cell r="E395">
            <v>648.25</v>
          </cell>
          <cell r="F395">
            <v>648.25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M395">
            <v>3272.8164352058798</v>
          </cell>
          <cell r="N395">
            <v>2934</v>
          </cell>
          <cell r="P395">
            <v>6600</v>
          </cell>
          <cell r="Q395">
            <v>6600</v>
          </cell>
          <cell r="Y395">
            <v>5577</v>
          </cell>
          <cell r="Z395">
            <v>5577</v>
          </cell>
          <cell r="AA395">
            <v>718</v>
          </cell>
          <cell r="AB395">
            <v>785</v>
          </cell>
          <cell r="AC395">
            <v>128.82840236686391</v>
          </cell>
          <cell r="AD395">
            <v>140.82840236686391</v>
          </cell>
          <cell r="AE395">
            <v>3292</v>
          </cell>
          <cell r="AF395">
            <v>3273</v>
          </cell>
          <cell r="AG395">
            <v>0</v>
          </cell>
          <cell r="AH395">
            <v>19</v>
          </cell>
          <cell r="AI395">
            <v>2223</v>
          </cell>
          <cell r="AJ395">
            <v>557</v>
          </cell>
          <cell r="AK395">
            <v>2761</v>
          </cell>
          <cell r="AL395">
            <v>305</v>
          </cell>
          <cell r="AM395">
            <v>438</v>
          </cell>
          <cell r="AN395">
            <v>113</v>
          </cell>
          <cell r="AO395">
            <v>159</v>
          </cell>
        </row>
        <row r="396">
          <cell r="B396" t="str">
            <v>03 ชุมพลบุรี</v>
          </cell>
          <cell r="C396">
            <v>22</v>
          </cell>
          <cell r="D396">
            <v>22</v>
          </cell>
          <cell r="E396">
            <v>15</v>
          </cell>
          <cell r="F396">
            <v>15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M396">
            <v>21.747055608099998</v>
          </cell>
          <cell r="N396">
            <v>25</v>
          </cell>
          <cell r="P396">
            <v>0</v>
          </cell>
          <cell r="Q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40</v>
          </cell>
          <cell r="AF396">
            <v>25</v>
          </cell>
          <cell r="AG396">
            <v>0</v>
          </cell>
          <cell r="AH396">
            <v>15</v>
          </cell>
          <cell r="AI396">
            <v>15</v>
          </cell>
          <cell r="AJ396">
            <v>0</v>
          </cell>
          <cell r="AK396">
            <v>0</v>
          </cell>
          <cell r="AL396">
            <v>1</v>
          </cell>
          <cell r="AM396">
            <v>0</v>
          </cell>
          <cell r="AN396">
            <v>67</v>
          </cell>
          <cell r="AO396">
            <v>0</v>
          </cell>
        </row>
        <row r="397">
          <cell r="B397" t="str">
            <v>04 ท่าตูม</v>
          </cell>
          <cell r="C397">
            <v>5603</v>
          </cell>
          <cell r="D397">
            <v>5603</v>
          </cell>
          <cell r="E397">
            <v>2249</v>
          </cell>
          <cell r="F397">
            <v>2249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M397">
            <v>6584.3182421545698</v>
          </cell>
          <cell r="N397">
            <v>5084</v>
          </cell>
          <cell r="P397">
            <v>5025.4166699999996</v>
          </cell>
          <cell r="Q397">
            <v>5025.4166699999996</v>
          </cell>
          <cell r="Y397">
            <v>4681.4166699999996</v>
          </cell>
          <cell r="Z397">
            <v>4681.4166699999996</v>
          </cell>
          <cell r="AA397">
            <v>642</v>
          </cell>
          <cell r="AB397">
            <v>741</v>
          </cell>
          <cell r="AC397">
            <v>137.08457188024667</v>
          </cell>
          <cell r="AD397">
            <v>158.36851369181801</v>
          </cell>
          <cell r="AE397">
            <v>6570</v>
          </cell>
          <cell r="AF397">
            <v>6584</v>
          </cell>
          <cell r="AG397">
            <v>31</v>
          </cell>
          <cell r="AH397">
            <v>17</v>
          </cell>
          <cell r="AI397">
            <v>3320</v>
          </cell>
          <cell r="AJ397">
            <v>935</v>
          </cell>
          <cell r="AK397">
            <v>4238</v>
          </cell>
          <cell r="AL397">
            <v>433</v>
          </cell>
          <cell r="AM397">
            <v>578</v>
          </cell>
          <cell r="AN397">
            <v>72</v>
          </cell>
          <cell r="AO397">
            <v>136</v>
          </cell>
        </row>
        <row r="398">
          <cell r="B398" t="str">
            <v>05 ปราสาท</v>
          </cell>
          <cell r="C398">
            <v>5764</v>
          </cell>
          <cell r="D398">
            <v>5664</v>
          </cell>
          <cell r="E398">
            <v>1862</v>
          </cell>
          <cell r="F398">
            <v>1862</v>
          </cell>
          <cell r="G398">
            <v>1251</v>
          </cell>
          <cell r="H398">
            <v>0</v>
          </cell>
          <cell r="I398">
            <v>671.65</v>
          </cell>
          <cell r="J398">
            <v>0</v>
          </cell>
          <cell r="M398">
            <v>7164.9509044818333</v>
          </cell>
          <cell r="N398">
            <v>5614</v>
          </cell>
          <cell r="P398">
            <v>4766.4375</v>
          </cell>
          <cell r="Q398">
            <v>4766.4375</v>
          </cell>
          <cell r="Y398">
            <v>4199.25</v>
          </cell>
          <cell r="Z398">
            <v>4545.75</v>
          </cell>
          <cell r="AA398">
            <v>842</v>
          </cell>
          <cell r="AB398">
            <v>1044</v>
          </cell>
          <cell r="AC398">
            <v>200.43222003929273</v>
          </cell>
          <cell r="AD398">
            <v>229.63702359346644</v>
          </cell>
          <cell r="AE398">
            <v>7178</v>
          </cell>
          <cell r="AF398">
            <v>7165</v>
          </cell>
          <cell r="AG398">
            <v>27</v>
          </cell>
          <cell r="AH398">
            <v>40</v>
          </cell>
          <cell r="AI398">
            <v>4865</v>
          </cell>
          <cell r="AJ398">
            <v>925</v>
          </cell>
          <cell r="AK398">
            <v>5750</v>
          </cell>
          <cell r="AL398">
            <v>955</v>
          </cell>
          <cell r="AM398">
            <v>1208</v>
          </cell>
          <cell r="AN398">
            <v>164</v>
          </cell>
          <cell r="AO398">
            <v>210</v>
          </cell>
        </row>
        <row r="399">
          <cell r="B399" t="str">
            <v>06 รัตนบุรี</v>
          </cell>
          <cell r="C399">
            <v>3590</v>
          </cell>
          <cell r="D399">
            <v>3590</v>
          </cell>
          <cell r="E399">
            <v>3590</v>
          </cell>
          <cell r="F399">
            <v>3590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M399">
            <v>6694.7937802674796</v>
          </cell>
          <cell r="N399">
            <v>4376</v>
          </cell>
          <cell r="P399">
            <v>1233.375</v>
          </cell>
          <cell r="Q399">
            <v>1233.375</v>
          </cell>
          <cell r="Y399">
            <v>882.375</v>
          </cell>
          <cell r="Z399">
            <v>882.375</v>
          </cell>
          <cell r="AA399">
            <v>131</v>
          </cell>
          <cell r="AB399">
            <v>106</v>
          </cell>
          <cell r="AC399">
            <v>148.17679558011051</v>
          </cell>
          <cell r="AD399">
            <v>120.5377532228361</v>
          </cell>
          <cell r="AE399">
            <v>6739</v>
          </cell>
          <cell r="AF399">
            <v>6695</v>
          </cell>
          <cell r="AG399">
            <v>57</v>
          </cell>
          <cell r="AH399">
            <v>101</v>
          </cell>
          <cell r="AI399">
            <v>3271</v>
          </cell>
          <cell r="AJ399">
            <v>821</v>
          </cell>
          <cell r="AK399">
            <v>3991</v>
          </cell>
          <cell r="AL399">
            <v>627</v>
          </cell>
          <cell r="AM399">
            <v>745</v>
          </cell>
          <cell r="AN399">
            <v>133</v>
          </cell>
          <cell r="AO399">
            <v>187</v>
          </cell>
        </row>
        <row r="400">
          <cell r="B400" t="str">
            <v>07 ศีขรภูมิ</v>
          </cell>
          <cell r="C400">
            <v>11070</v>
          </cell>
          <cell r="D400">
            <v>11070</v>
          </cell>
          <cell r="E400">
            <v>4420</v>
          </cell>
          <cell r="F400">
            <v>4420</v>
          </cell>
          <cell r="G400">
            <v>529</v>
          </cell>
          <cell r="H400">
            <v>128</v>
          </cell>
          <cell r="I400">
            <v>119.79</v>
          </cell>
          <cell r="J400">
            <v>28.977149321266968</v>
          </cell>
          <cell r="M400">
            <v>7614.6414991995598</v>
          </cell>
          <cell r="N400">
            <v>6864</v>
          </cell>
          <cell r="P400">
            <v>8201.6666700000005</v>
          </cell>
          <cell r="Q400">
            <v>8201.6666700000005</v>
          </cell>
          <cell r="Y400">
            <v>7669.6666699999996</v>
          </cell>
          <cell r="Z400">
            <v>7935.6666699999996</v>
          </cell>
          <cell r="AA400">
            <v>1815</v>
          </cell>
          <cell r="AB400">
            <v>1913</v>
          </cell>
          <cell r="AC400">
            <v>236.70685373736066</v>
          </cell>
          <cell r="AD400">
            <v>241.01835584407178</v>
          </cell>
          <cell r="AE400">
            <v>9418</v>
          </cell>
          <cell r="AF400">
            <v>9549</v>
          </cell>
          <cell r="AG400">
            <v>145</v>
          </cell>
          <cell r="AH400">
            <v>14</v>
          </cell>
          <cell r="AI400">
            <v>5244</v>
          </cell>
          <cell r="AJ400">
            <v>983</v>
          </cell>
          <cell r="AK400">
            <v>6213</v>
          </cell>
          <cell r="AL400">
            <v>917</v>
          </cell>
          <cell r="AM400">
            <v>1210</v>
          </cell>
          <cell r="AN400">
            <v>151</v>
          </cell>
          <cell r="AO400">
            <v>195</v>
          </cell>
        </row>
        <row r="401">
          <cell r="B401" t="str">
            <v>08 สังขะ</v>
          </cell>
          <cell r="C401">
            <v>80312</v>
          </cell>
          <cell r="D401">
            <v>80112</v>
          </cell>
          <cell r="E401">
            <v>52639</v>
          </cell>
          <cell r="F401">
            <v>52439</v>
          </cell>
          <cell r="G401">
            <v>15835</v>
          </cell>
          <cell r="H401">
            <v>15204</v>
          </cell>
          <cell r="I401">
            <v>300.82</v>
          </cell>
          <cell r="J401">
            <v>289.92857605980282</v>
          </cell>
          <cell r="M401">
            <v>71811.860330022202</v>
          </cell>
          <cell r="N401">
            <v>65572</v>
          </cell>
          <cell r="P401">
            <v>47881.171880000002</v>
          </cell>
          <cell r="Q401">
            <v>47804.40105</v>
          </cell>
          <cell r="Y401">
            <v>45627.171869999998</v>
          </cell>
          <cell r="Z401">
            <v>47804.40105</v>
          </cell>
          <cell r="AA401">
            <v>9968</v>
          </cell>
          <cell r="AB401">
            <v>9298</v>
          </cell>
          <cell r="AC401">
            <v>218.46665977327427</v>
          </cell>
          <cell r="AD401">
            <v>194.49403114464917</v>
          </cell>
          <cell r="AE401">
            <v>71870</v>
          </cell>
          <cell r="AF401">
            <v>71812</v>
          </cell>
          <cell r="AG401">
            <v>77</v>
          </cell>
          <cell r="AH401">
            <v>135</v>
          </cell>
          <cell r="AI401">
            <v>66851</v>
          </cell>
          <cell r="AJ401">
            <v>11321</v>
          </cell>
          <cell r="AK401">
            <v>71812</v>
          </cell>
          <cell r="AL401">
            <v>14115</v>
          </cell>
          <cell r="AM401">
            <v>15228</v>
          </cell>
          <cell r="AN401">
            <v>175</v>
          </cell>
          <cell r="AO401">
            <v>212</v>
          </cell>
        </row>
        <row r="402">
          <cell r="B402" t="str">
            <v>09 สำโรงทาบ</v>
          </cell>
          <cell r="C402">
            <v>4909</v>
          </cell>
          <cell r="D402">
            <v>0</v>
          </cell>
          <cell r="E402">
            <v>1090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M402">
            <v>3897.261677859563</v>
          </cell>
          <cell r="N402">
            <v>3880</v>
          </cell>
          <cell r="P402">
            <v>0</v>
          </cell>
          <cell r="Q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3855</v>
          </cell>
          <cell r="AF402">
            <v>3880</v>
          </cell>
          <cell r="AG402">
            <v>25</v>
          </cell>
          <cell r="AH402">
            <v>0</v>
          </cell>
          <cell r="AI402">
            <v>1941</v>
          </cell>
          <cell r="AJ402">
            <v>462</v>
          </cell>
          <cell r="AK402">
            <v>2403</v>
          </cell>
          <cell r="AL402">
            <v>295</v>
          </cell>
          <cell r="AM402">
            <v>408</v>
          </cell>
          <cell r="AN402">
            <v>124</v>
          </cell>
          <cell r="AO402">
            <v>170</v>
          </cell>
        </row>
        <row r="403">
          <cell r="B403" t="str">
            <v>10 สนม</v>
          </cell>
          <cell r="C403">
            <v>5915.28</v>
          </cell>
          <cell r="D403">
            <v>5915.28</v>
          </cell>
          <cell r="E403">
            <v>1725.47</v>
          </cell>
          <cell r="F403">
            <v>1725.47</v>
          </cell>
          <cell r="G403">
            <v>151</v>
          </cell>
          <cell r="H403">
            <v>1078</v>
          </cell>
          <cell r="I403">
            <v>87.5</v>
          </cell>
          <cell r="J403">
            <v>625</v>
          </cell>
          <cell r="M403">
            <v>6021.3758492163197</v>
          </cell>
          <cell r="N403">
            <v>6853</v>
          </cell>
          <cell r="P403">
            <v>5160.1666699999996</v>
          </cell>
          <cell r="Q403">
            <v>5160.1666699999996</v>
          </cell>
          <cell r="Y403">
            <v>5160.1666699999996</v>
          </cell>
          <cell r="Z403">
            <v>5160.1666699999996</v>
          </cell>
          <cell r="AA403">
            <v>1028</v>
          </cell>
          <cell r="AB403">
            <v>831</v>
          </cell>
          <cell r="AC403">
            <v>199.18413475005065</v>
          </cell>
          <cell r="AD403">
            <v>161.04586404764328</v>
          </cell>
          <cell r="AE403">
            <v>6907</v>
          </cell>
          <cell r="AF403">
            <v>6853</v>
          </cell>
          <cell r="AG403">
            <v>12</v>
          </cell>
          <cell r="AH403">
            <v>66</v>
          </cell>
          <cell r="AI403">
            <v>5218</v>
          </cell>
          <cell r="AJ403">
            <v>981</v>
          </cell>
          <cell r="AK403">
            <v>6133</v>
          </cell>
          <cell r="AL403">
            <v>865</v>
          </cell>
          <cell r="AM403">
            <v>988</v>
          </cell>
          <cell r="AN403">
            <v>159</v>
          </cell>
          <cell r="AO403">
            <v>161</v>
          </cell>
        </row>
        <row r="404">
          <cell r="B404" t="str">
            <v>11 กาบเชิง</v>
          </cell>
          <cell r="C404">
            <v>17868</v>
          </cell>
          <cell r="D404">
            <v>11048</v>
          </cell>
          <cell r="E404">
            <v>7957</v>
          </cell>
          <cell r="F404">
            <v>6174</v>
          </cell>
          <cell r="G404">
            <v>3692</v>
          </cell>
          <cell r="H404">
            <v>2051</v>
          </cell>
          <cell r="I404">
            <v>464.04</v>
          </cell>
          <cell r="J404">
            <v>332.19954648526078</v>
          </cell>
          <cell r="M404">
            <v>14194.7969343932</v>
          </cell>
          <cell r="N404">
            <v>11543</v>
          </cell>
          <cell r="P404">
            <v>6923</v>
          </cell>
          <cell r="Q404">
            <v>6923</v>
          </cell>
          <cell r="Y404">
            <v>6351</v>
          </cell>
          <cell r="Z404">
            <v>6923</v>
          </cell>
          <cell r="AA404">
            <v>526</v>
          </cell>
          <cell r="AB404">
            <v>540</v>
          </cell>
          <cell r="AC404">
            <v>82.853094000944736</v>
          </cell>
          <cell r="AD404">
            <v>77.937310414560159</v>
          </cell>
          <cell r="AE404">
            <v>14377</v>
          </cell>
          <cell r="AF404">
            <v>14195</v>
          </cell>
          <cell r="AG404">
            <v>66</v>
          </cell>
          <cell r="AH404">
            <v>248</v>
          </cell>
          <cell r="AI404">
            <v>10183</v>
          </cell>
          <cell r="AJ404">
            <v>2192</v>
          </cell>
          <cell r="AK404">
            <v>12127</v>
          </cell>
          <cell r="AL404">
            <v>2067</v>
          </cell>
          <cell r="AM404">
            <v>2356</v>
          </cell>
          <cell r="AN404">
            <v>151</v>
          </cell>
          <cell r="AO404">
            <v>194</v>
          </cell>
        </row>
        <row r="405">
          <cell r="B405" t="str">
            <v>12 ลำดวน</v>
          </cell>
          <cell r="C405">
            <v>645</v>
          </cell>
          <cell r="D405">
            <v>687</v>
          </cell>
          <cell r="E405">
            <v>237</v>
          </cell>
          <cell r="F405">
            <v>269</v>
          </cell>
          <cell r="G405">
            <v>7</v>
          </cell>
          <cell r="H405">
            <v>10</v>
          </cell>
          <cell r="I405">
            <v>31.46</v>
          </cell>
          <cell r="J405">
            <v>37.412639405204459</v>
          </cell>
          <cell r="M405">
            <v>855.52023017715987</v>
          </cell>
          <cell r="N405">
            <v>515</v>
          </cell>
          <cell r="P405">
            <v>0</v>
          </cell>
          <cell r="Q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866</v>
          </cell>
          <cell r="AF405">
            <v>856</v>
          </cell>
          <cell r="AG405">
            <v>0</v>
          </cell>
          <cell r="AH405">
            <v>10</v>
          </cell>
          <cell r="AI405">
            <v>362</v>
          </cell>
          <cell r="AJ405">
            <v>124</v>
          </cell>
          <cell r="AK405">
            <v>476</v>
          </cell>
          <cell r="AL405">
            <v>48</v>
          </cell>
          <cell r="AM405">
            <v>59</v>
          </cell>
          <cell r="AN405">
            <v>58</v>
          </cell>
          <cell r="AO405">
            <v>124</v>
          </cell>
        </row>
        <row r="406">
          <cell r="B406" t="str">
            <v>13 บัวเชด</v>
          </cell>
          <cell r="C406">
            <v>44512</v>
          </cell>
          <cell r="D406">
            <v>45294</v>
          </cell>
          <cell r="E406">
            <v>25311</v>
          </cell>
          <cell r="F406">
            <v>26093</v>
          </cell>
          <cell r="G406">
            <v>883</v>
          </cell>
          <cell r="H406">
            <v>2203</v>
          </cell>
          <cell r="I406">
            <v>34.880000000000003</v>
          </cell>
          <cell r="J406">
            <v>84.413444218755984</v>
          </cell>
          <cell r="M406">
            <v>49234.088248042797</v>
          </cell>
          <cell r="N406">
            <v>42537</v>
          </cell>
          <cell r="P406">
            <v>46386.661659999998</v>
          </cell>
          <cell r="Q406">
            <v>46386.661659999998</v>
          </cell>
          <cell r="Y406">
            <v>42521.328329999997</v>
          </cell>
          <cell r="Z406">
            <v>44235.328329999997</v>
          </cell>
          <cell r="AA406">
            <v>6620</v>
          </cell>
          <cell r="AB406">
            <v>5918</v>
          </cell>
          <cell r="AC406">
            <v>155.69077746800485</v>
          </cell>
          <cell r="AD406">
            <v>133.78985884719441</v>
          </cell>
          <cell r="AE406">
            <v>49444</v>
          </cell>
          <cell r="AF406">
            <v>49234</v>
          </cell>
          <cell r="AG406">
            <v>58</v>
          </cell>
          <cell r="AH406">
            <v>268</v>
          </cell>
          <cell r="AI406">
            <v>37382</v>
          </cell>
          <cell r="AJ406">
            <v>7795</v>
          </cell>
          <cell r="AK406">
            <v>44909</v>
          </cell>
          <cell r="AL406">
            <v>6365</v>
          </cell>
          <cell r="AM406">
            <v>7462</v>
          </cell>
          <cell r="AN406">
            <v>143</v>
          </cell>
          <cell r="AO406">
            <v>166</v>
          </cell>
        </row>
        <row r="407">
          <cell r="B407" t="str">
            <v>14 พนมดงรัก</v>
          </cell>
          <cell r="C407">
            <v>43146</v>
          </cell>
          <cell r="D407">
            <v>28637</v>
          </cell>
          <cell r="E407">
            <v>28039</v>
          </cell>
          <cell r="F407">
            <v>27554</v>
          </cell>
          <cell r="G407">
            <v>6543</v>
          </cell>
          <cell r="H407">
            <v>5257</v>
          </cell>
          <cell r="I407">
            <v>233.34</v>
          </cell>
          <cell r="J407">
            <v>190.77084996733686</v>
          </cell>
          <cell r="M407">
            <v>37289.058523341257</v>
          </cell>
          <cell r="N407">
            <v>29683</v>
          </cell>
          <cell r="P407">
            <v>32356.173610000002</v>
          </cell>
          <cell r="Q407">
            <v>32356.173610000002</v>
          </cell>
          <cell r="Y407">
            <v>32163.673610000002</v>
          </cell>
          <cell r="Z407">
            <v>32227.84028</v>
          </cell>
          <cell r="AA407">
            <v>4729</v>
          </cell>
          <cell r="AB407">
            <v>4108</v>
          </cell>
          <cell r="AC407">
            <v>147.03634989007091</v>
          </cell>
          <cell r="AD407">
            <v>127.4761921809425</v>
          </cell>
          <cell r="AE407">
            <v>37361</v>
          </cell>
          <cell r="AF407">
            <v>37289</v>
          </cell>
          <cell r="AG407">
            <v>155</v>
          </cell>
          <cell r="AH407">
            <v>227</v>
          </cell>
          <cell r="AI407">
            <v>31120</v>
          </cell>
          <cell r="AJ407">
            <v>5652</v>
          </cell>
          <cell r="AK407">
            <v>36545</v>
          </cell>
          <cell r="AL407">
            <v>5081</v>
          </cell>
          <cell r="AM407">
            <v>5456</v>
          </cell>
          <cell r="AN407">
            <v>127</v>
          </cell>
          <cell r="AO407">
            <v>149</v>
          </cell>
        </row>
        <row r="408">
          <cell r="B408" t="str">
            <v>15 ศรีณรงค์</v>
          </cell>
          <cell r="C408">
            <v>29711.379999999997</v>
          </cell>
          <cell r="D408">
            <v>35734.379999999997</v>
          </cell>
          <cell r="E408">
            <v>35734.379999999997</v>
          </cell>
          <cell r="F408">
            <v>35734.379999999997</v>
          </cell>
          <cell r="G408">
            <v>10672</v>
          </cell>
          <cell r="H408">
            <v>0</v>
          </cell>
          <cell r="I408">
            <v>298.66000000000003</v>
          </cell>
          <cell r="J408">
            <v>0</v>
          </cell>
          <cell r="M408">
            <v>30351.917252897383</v>
          </cell>
          <cell r="N408">
            <v>26586</v>
          </cell>
          <cell r="P408">
            <v>14411.57639</v>
          </cell>
          <cell r="Q408">
            <v>14411.57639</v>
          </cell>
          <cell r="Y408">
            <v>12598.104170000001</v>
          </cell>
          <cell r="Z408">
            <v>12871.4375</v>
          </cell>
          <cell r="AA408">
            <v>2469</v>
          </cell>
          <cell r="AB408">
            <v>2570</v>
          </cell>
          <cell r="AC408">
            <v>195.94293227851597</v>
          </cell>
          <cell r="AD408">
            <v>199.70173624119298</v>
          </cell>
          <cell r="AE408">
            <v>30337</v>
          </cell>
          <cell r="AF408">
            <v>30352</v>
          </cell>
          <cell r="AG408">
            <v>83</v>
          </cell>
          <cell r="AH408">
            <v>68</v>
          </cell>
          <cell r="AI408">
            <v>20604</v>
          </cell>
          <cell r="AJ408">
            <v>4682</v>
          </cell>
          <cell r="AK408">
            <v>25218</v>
          </cell>
          <cell r="AL408">
            <v>4935</v>
          </cell>
          <cell r="AM408">
            <v>5036</v>
          </cell>
          <cell r="AN408">
            <v>146</v>
          </cell>
          <cell r="AO408">
            <v>200</v>
          </cell>
        </row>
        <row r="409">
          <cell r="B409" t="str">
            <v>16 เขวาสินรินทร์</v>
          </cell>
          <cell r="C409">
            <v>99</v>
          </cell>
          <cell r="D409">
            <v>99</v>
          </cell>
          <cell r="E409">
            <v>36.25</v>
          </cell>
          <cell r="F409">
            <v>36.25</v>
          </cell>
          <cell r="G409">
            <v>15</v>
          </cell>
          <cell r="H409">
            <v>0</v>
          </cell>
          <cell r="I409">
            <v>400</v>
          </cell>
          <cell r="J409">
            <v>0</v>
          </cell>
          <cell r="M409">
            <v>39.367064262649997</v>
          </cell>
          <cell r="N409">
            <v>36</v>
          </cell>
          <cell r="P409">
            <v>0</v>
          </cell>
          <cell r="Q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36</v>
          </cell>
          <cell r="AF409">
            <v>36</v>
          </cell>
          <cell r="AG409">
            <v>0</v>
          </cell>
          <cell r="AH409">
            <v>0</v>
          </cell>
          <cell r="AI409">
            <v>36</v>
          </cell>
          <cell r="AJ409">
            <v>5</v>
          </cell>
          <cell r="AK409">
            <v>36</v>
          </cell>
          <cell r="AL409">
            <v>4</v>
          </cell>
          <cell r="AM409">
            <v>4</v>
          </cell>
          <cell r="AN409">
            <v>111</v>
          </cell>
          <cell r="AO409">
            <v>111</v>
          </cell>
        </row>
        <row r="410">
          <cell r="B410" t="str">
            <v>17 โนนนารายณ์</v>
          </cell>
          <cell r="C410">
            <v>3863</v>
          </cell>
          <cell r="D410">
            <v>1435</v>
          </cell>
          <cell r="E410">
            <v>1290</v>
          </cell>
          <cell r="F410">
            <v>1435</v>
          </cell>
          <cell r="G410">
            <v>0</v>
          </cell>
          <cell r="H410">
            <v>108</v>
          </cell>
          <cell r="I410">
            <v>0</v>
          </cell>
          <cell r="J410">
            <v>75.052264808362366</v>
          </cell>
          <cell r="M410">
            <v>3479.2062519317014</v>
          </cell>
          <cell r="N410">
            <v>2154</v>
          </cell>
          <cell r="P410">
            <v>0</v>
          </cell>
          <cell r="Q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3492</v>
          </cell>
          <cell r="AF410">
            <v>3479</v>
          </cell>
          <cell r="AG410">
            <v>0</v>
          </cell>
          <cell r="AH410">
            <v>13</v>
          </cell>
          <cell r="AI410">
            <v>1753</v>
          </cell>
          <cell r="AJ410">
            <v>444</v>
          </cell>
          <cell r="AK410">
            <v>2184</v>
          </cell>
          <cell r="AL410">
            <v>299</v>
          </cell>
          <cell r="AM410">
            <v>398</v>
          </cell>
          <cell r="AN410">
            <v>123</v>
          </cell>
          <cell r="AO410">
            <v>182</v>
          </cell>
        </row>
        <row r="411">
          <cell r="B411" t="str">
            <v>บุรีรัมย์</v>
          </cell>
          <cell r="C411">
            <v>302313.95</v>
          </cell>
          <cell r="D411">
            <v>277268.42</v>
          </cell>
          <cell r="E411">
            <v>210751.32</v>
          </cell>
          <cell r="F411">
            <v>204420.53999999998</v>
          </cell>
          <cell r="G411">
            <v>55706</v>
          </cell>
          <cell r="H411">
            <v>61136</v>
          </cell>
          <cell r="I411">
            <v>264</v>
          </cell>
          <cell r="J411">
            <v>299</v>
          </cell>
          <cell r="M411">
            <v>361208.93291019183</v>
          </cell>
          <cell r="N411">
            <v>268276</v>
          </cell>
          <cell r="P411">
            <v>223141.43855000002</v>
          </cell>
          <cell r="Q411">
            <v>218969.02188000001</v>
          </cell>
          <cell r="Y411">
            <v>193270.84271</v>
          </cell>
          <cell r="Z411">
            <v>198721.92605000001</v>
          </cell>
          <cell r="AA411">
            <v>43828</v>
          </cell>
          <cell r="AB411">
            <v>43154</v>
          </cell>
          <cell r="AC411">
            <v>227</v>
          </cell>
          <cell r="AD411">
            <v>217</v>
          </cell>
          <cell r="AE411">
            <v>321869</v>
          </cell>
          <cell r="AF411">
            <v>317966</v>
          </cell>
          <cell r="AG411">
            <v>2677</v>
          </cell>
          <cell r="AH411">
            <v>6580</v>
          </cell>
          <cell r="AI411">
            <v>259074</v>
          </cell>
          <cell r="AJ411">
            <v>1015</v>
          </cell>
          <cell r="AK411">
            <v>253418</v>
          </cell>
          <cell r="AL411">
            <v>51144</v>
          </cell>
          <cell r="AM411">
            <v>50691</v>
          </cell>
          <cell r="AN411">
            <v>197</v>
          </cell>
          <cell r="AO411">
            <v>200</v>
          </cell>
        </row>
        <row r="412">
          <cell r="B412" t="str">
            <v>01 เมืองบุรีรัมย์</v>
          </cell>
          <cell r="C412">
            <v>2949.25</v>
          </cell>
          <cell r="D412">
            <v>2637.75</v>
          </cell>
          <cell r="E412">
            <v>1560.5</v>
          </cell>
          <cell r="F412">
            <v>1524.5</v>
          </cell>
          <cell r="G412">
            <v>532</v>
          </cell>
          <cell r="H412">
            <v>222</v>
          </cell>
          <cell r="I412">
            <v>340.78</v>
          </cell>
          <cell r="J412">
            <v>145.79599868809447</v>
          </cell>
          <cell r="M412">
            <v>3716.2016854783301</v>
          </cell>
          <cell r="N412">
            <v>3104</v>
          </cell>
          <cell r="P412">
            <v>2688</v>
          </cell>
          <cell r="Q412">
            <v>2072</v>
          </cell>
          <cell r="Y412">
            <v>1960</v>
          </cell>
          <cell r="Z412">
            <v>1624</v>
          </cell>
          <cell r="AA412">
            <v>369</v>
          </cell>
          <cell r="AB412">
            <v>368</v>
          </cell>
          <cell r="AC412">
            <v>188.14285714285714</v>
          </cell>
          <cell r="AD412">
            <v>226.63793103448276</v>
          </cell>
          <cell r="AE412">
            <v>3150</v>
          </cell>
          <cell r="AF412">
            <v>3104</v>
          </cell>
          <cell r="AG412">
            <v>10</v>
          </cell>
          <cell r="AH412">
            <v>56</v>
          </cell>
          <cell r="AI412">
            <v>2748</v>
          </cell>
          <cell r="AJ412">
            <v>12</v>
          </cell>
          <cell r="AK412">
            <v>2704</v>
          </cell>
          <cell r="AL412">
            <v>402</v>
          </cell>
          <cell r="AM412">
            <v>476</v>
          </cell>
          <cell r="AN412">
            <v>131</v>
          </cell>
          <cell r="AO412">
            <v>176</v>
          </cell>
        </row>
        <row r="413">
          <cell r="B413" t="str">
            <v>02 กระสัง</v>
          </cell>
          <cell r="C413">
            <v>1327.25</v>
          </cell>
          <cell r="D413">
            <v>1327.25</v>
          </cell>
          <cell r="E413">
            <v>846.25</v>
          </cell>
          <cell r="F413">
            <v>846.25</v>
          </cell>
          <cell r="G413">
            <v>133</v>
          </cell>
          <cell r="H413">
            <v>31</v>
          </cell>
          <cell r="I413">
            <v>156.91</v>
          </cell>
          <cell r="J413">
            <v>36.254062038404726</v>
          </cell>
          <cell r="M413">
            <v>1396.2919972013799</v>
          </cell>
          <cell r="N413">
            <v>802</v>
          </cell>
          <cell r="P413">
            <v>0</v>
          </cell>
          <cell r="Q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1446</v>
          </cell>
          <cell r="AF413">
            <v>1396</v>
          </cell>
          <cell r="AG413">
            <v>0</v>
          </cell>
          <cell r="AH413">
            <v>50</v>
          </cell>
          <cell r="AI413">
            <v>658</v>
          </cell>
          <cell r="AJ413">
            <v>0</v>
          </cell>
          <cell r="AK413">
            <v>608</v>
          </cell>
          <cell r="AL413">
            <v>100</v>
          </cell>
          <cell r="AM413">
            <v>93</v>
          </cell>
          <cell r="AN413">
            <v>134</v>
          </cell>
          <cell r="AO413">
            <v>153</v>
          </cell>
        </row>
        <row r="414">
          <cell r="B414" t="str">
            <v>03 นางรอง</v>
          </cell>
          <cell r="C414">
            <v>2969</v>
          </cell>
          <cell r="D414">
            <v>3069</v>
          </cell>
          <cell r="E414">
            <v>1164</v>
          </cell>
          <cell r="F414">
            <v>1264</v>
          </cell>
          <cell r="G414">
            <v>57</v>
          </cell>
          <cell r="H414">
            <v>31</v>
          </cell>
          <cell r="I414">
            <v>48.77</v>
          </cell>
          <cell r="J414">
            <v>24.516613924050635</v>
          </cell>
          <cell r="M414">
            <v>3655.2002068631527</v>
          </cell>
          <cell r="N414">
            <v>1756</v>
          </cell>
          <cell r="P414">
            <v>0</v>
          </cell>
          <cell r="Q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3644</v>
          </cell>
          <cell r="AF414">
            <v>3655</v>
          </cell>
          <cell r="AG414">
            <v>48</v>
          </cell>
          <cell r="AH414">
            <v>37</v>
          </cell>
          <cell r="AI414">
            <v>1279</v>
          </cell>
          <cell r="AJ414">
            <v>8</v>
          </cell>
          <cell r="AK414">
            <v>1250</v>
          </cell>
          <cell r="AL414">
            <v>125</v>
          </cell>
          <cell r="AM414">
            <v>147</v>
          </cell>
          <cell r="AN414">
            <v>95</v>
          </cell>
          <cell r="AO414">
            <v>118</v>
          </cell>
        </row>
        <row r="415">
          <cell r="B415" t="str">
            <v>04 บ้านกรวด</v>
          </cell>
          <cell r="C415">
            <v>60556</v>
          </cell>
          <cell r="D415">
            <v>52060</v>
          </cell>
          <cell r="E415">
            <v>55373</v>
          </cell>
          <cell r="F415">
            <v>51458</v>
          </cell>
          <cell r="G415">
            <v>18424</v>
          </cell>
          <cell r="H415">
            <v>11080</v>
          </cell>
          <cell r="I415">
            <v>332.72750000000002</v>
          </cell>
          <cell r="J415">
            <v>215.31209918768704</v>
          </cell>
          <cell r="M415">
            <v>87845.103556358736</v>
          </cell>
          <cell r="N415">
            <v>72196</v>
          </cell>
          <cell r="P415">
            <v>76280.89688</v>
          </cell>
          <cell r="Q415">
            <v>73392.02188</v>
          </cell>
          <cell r="Y415">
            <v>65470.634380000003</v>
          </cell>
          <cell r="Z415">
            <v>62086.759380000003</v>
          </cell>
          <cell r="AA415">
            <v>15720</v>
          </cell>
          <cell r="AB415">
            <v>14097</v>
          </cell>
          <cell r="AC415">
            <v>240.10546138532771</v>
          </cell>
          <cell r="AD415">
            <v>227.05455061230157</v>
          </cell>
          <cell r="AE415">
            <v>88735</v>
          </cell>
          <cell r="AF415">
            <v>87845</v>
          </cell>
          <cell r="AG415">
            <v>347</v>
          </cell>
          <cell r="AH415">
            <v>1237</v>
          </cell>
          <cell r="AI415">
            <v>77675</v>
          </cell>
          <cell r="AJ415">
            <v>317</v>
          </cell>
          <cell r="AK415">
            <v>76755</v>
          </cell>
          <cell r="AL415">
            <v>14730</v>
          </cell>
          <cell r="AM415">
            <v>14591</v>
          </cell>
          <cell r="AN415">
            <v>154</v>
          </cell>
          <cell r="AO415">
            <v>190</v>
          </cell>
        </row>
        <row r="416">
          <cell r="B416" t="str">
            <v>05 ประโคนชัย</v>
          </cell>
          <cell r="C416">
            <v>15084.24</v>
          </cell>
          <cell r="D416">
            <v>13915.74</v>
          </cell>
          <cell r="E416">
            <v>10191.24</v>
          </cell>
          <cell r="F416">
            <v>9155.24</v>
          </cell>
          <cell r="G416">
            <v>205</v>
          </cell>
          <cell r="H416">
            <v>3472</v>
          </cell>
          <cell r="I416">
            <v>20.11</v>
          </cell>
          <cell r="J416">
            <v>379.25466290343019</v>
          </cell>
          <cell r="M416">
            <v>14482.283873957975</v>
          </cell>
          <cell r="N416">
            <v>8078</v>
          </cell>
          <cell r="P416">
            <v>9580</v>
          </cell>
          <cell r="Q416">
            <v>9580</v>
          </cell>
          <cell r="Y416">
            <v>3078</v>
          </cell>
          <cell r="Z416">
            <v>4932</v>
          </cell>
          <cell r="AA416">
            <v>275</v>
          </cell>
          <cell r="AB416">
            <v>557</v>
          </cell>
          <cell r="AC416">
            <v>89.218648473034435</v>
          </cell>
          <cell r="AD416">
            <v>112.97546634225466</v>
          </cell>
          <cell r="AE416">
            <v>15436</v>
          </cell>
          <cell r="AF416">
            <v>14482</v>
          </cell>
          <cell r="AG416">
            <v>73</v>
          </cell>
          <cell r="AH416">
            <v>1027</v>
          </cell>
          <cell r="AI416">
            <v>7503</v>
          </cell>
          <cell r="AJ416">
            <v>44</v>
          </cell>
          <cell r="AK416">
            <v>6520</v>
          </cell>
          <cell r="AL416">
            <v>1685</v>
          </cell>
          <cell r="AM416">
            <v>1440</v>
          </cell>
          <cell r="AN416">
            <v>151</v>
          </cell>
          <cell r="AO416">
            <v>221</v>
          </cell>
        </row>
        <row r="417">
          <cell r="B417" t="str">
            <v>06 หนองกี่</v>
          </cell>
          <cell r="C417">
            <v>9403</v>
          </cell>
          <cell r="D417">
            <v>5373</v>
          </cell>
          <cell r="E417">
            <v>6532</v>
          </cell>
          <cell r="F417">
            <v>3339</v>
          </cell>
          <cell r="G417">
            <v>3212</v>
          </cell>
          <cell r="H417">
            <v>692</v>
          </cell>
          <cell r="I417">
            <v>491.78</v>
          </cell>
          <cell r="J417">
            <v>207.37945492662473</v>
          </cell>
          <cell r="M417">
            <v>6530.4106475305753</v>
          </cell>
          <cell r="N417">
            <v>3205</v>
          </cell>
          <cell r="P417">
            <v>2721.75</v>
          </cell>
          <cell r="Q417">
            <v>2721.75</v>
          </cell>
          <cell r="Y417">
            <v>2478.75</v>
          </cell>
          <cell r="Z417">
            <v>2478.75</v>
          </cell>
          <cell r="AA417">
            <v>330</v>
          </cell>
          <cell r="AB417">
            <v>417</v>
          </cell>
          <cell r="AC417">
            <v>133.24962178517399</v>
          </cell>
          <cell r="AD417">
            <v>168.10408472012102</v>
          </cell>
          <cell r="AE417">
            <v>6577</v>
          </cell>
          <cell r="AF417">
            <v>6530</v>
          </cell>
          <cell r="AG417">
            <v>0</v>
          </cell>
          <cell r="AH417">
            <v>47</v>
          </cell>
          <cell r="AI417">
            <v>3470</v>
          </cell>
          <cell r="AJ417">
            <v>11</v>
          </cell>
          <cell r="AK417">
            <v>3434</v>
          </cell>
          <cell r="AL417">
            <v>703</v>
          </cell>
          <cell r="AM417">
            <v>643</v>
          </cell>
          <cell r="AN417">
            <v>146</v>
          </cell>
          <cell r="AO417">
            <v>187</v>
          </cell>
        </row>
        <row r="418">
          <cell r="B418" t="str">
            <v>07 สตึก</v>
          </cell>
          <cell r="C418">
            <v>48710.78</v>
          </cell>
          <cell r="D418">
            <v>36377</v>
          </cell>
          <cell r="E418">
            <v>38843.03</v>
          </cell>
          <cell r="F418">
            <v>30354</v>
          </cell>
          <cell r="G418">
            <v>13235</v>
          </cell>
          <cell r="H418">
            <v>3056</v>
          </cell>
          <cell r="I418">
            <v>340.73</v>
          </cell>
          <cell r="J418">
            <v>100.67707715622323</v>
          </cell>
          <cell r="M418">
            <v>36327.436835607245</v>
          </cell>
          <cell r="N418">
            <v>31701</v>
          </cell>
          <cell r="P418">
            <v>24767.25</v>
          </cell>
          <cell r="Q418">
            <v>24743.625</v>
          </cell>
          <cell r="Y418">
            <v>21835.5</v>
          </cell>
          <cell r="Z418">
            <v>24174.375</v>
          </cell>
          <cell r="AA418">
            <v>5081</v>
          </cell>
          <cell r="AB418">
            <v>3976</v>
          </cell>
          <cell r="AC418">
            <v>232.70318594353233</v>
          </cell>
          <cell r="AD418">
            <v>164.48948869784638</v>
          </cell>
          <cell r="AE418">
            <v>36259</v>
          </cell>
          <cell r="AF418">
            <v>36327</v>
          </cell>
          <cell r="AG418">
            <v>366</v>
          </cell>
          <cell r="AH418">
            <v>298</v>
          </cell>
          <cell r="AI418">
            <v>28257</v>
          </cell>
          <cell r="AJ418">
            <v>106</v>
          </cell>
          <cell r="AK418">
            <v>28065</v>
          </cell>
          <cell r="AL418">
            <v>5789</v>
          </cell>
          <cell r="AM418">
            <v>5141</v>
          </cell>
          <cell r="AN418">
            <v>182</v>
          </cell>
          <cell r="AO418">
            <v>183</v>
          </cell>
        </row>
        <row r="419">
          <cell r="B419" t="str">
            <v>08 คูเมือง</v>
          </cell>
          <cell r="C419">
            <v>35189</v>
          </cell>
          <cell r="D419">
            <v>38275</v>
          </cell>
          <cell r="E419">
            <v>18883</v>
          </cell>
          <cell r="F419">
            <v>22098</v>
          </cell>
          <cell r="G419">
            <v>4358</v>
          </cell>
          <cell r="H419">
            <v>6259</v>
          </cell>
          <cell r="I419">
            <v>230.79</v>
          </cell>
          <cell r="J419">
            <v>283.22438682233684</v>
          </cell>
          <cell r="M419">
            <v>32657.112302588317</v>
          </cell>
          <cell r="N419">
            <v>33960</v>
          </cell>
          <cell r="P419">
            <v>14841.5</v>
          </cell>
          <cell r="Q419">
            <v>14326.916670000001</v>
          </cell>
          <cell r="Y419">
            <v>13514.5</v>
          </cell>
          <cell r="Z419">
            <v>13951.916670000001</v>
          </cell>
          <cell r="AA419">
            <v>2587</v>
          </cell>
          <cell r="AB419">
            <v>2669</v>
          </cell>
          <cell r="AC419">
            <v>191.45300726330979</v>
          </cell>
          <cell r="AD419">
            <v>191.27085282397977</v>
          </cell>
          <cell r="AE419">
            <v>33630</v>
          </cell>
          <cell r="AF419">
            <v>33960</v>
          </cell>
          <cell r="AG419">
            <v>565</v>
          </cell>
          <cell r="AH419">
            <v>235</v>
          </cell>
          <cell r="AI419">
            <v>28972</v>
          </cell>
          <cell r="AJ419">
            <v>108</v>
          </cell>
          <cell r="AK419">
            <v>28845</v>
          </cell>
          <cell r="AL419">
            <v>5457</v>
          </cell>
          <cell r="AM419">
            <v>5517</v>
          </cell>
          <cell r="AN419">
            <v>168</v>
          </cell>
          <cell r="AO419">
            <v>191</v>
          </cell>
        </row>
        <row r="420">
          <cell r="B420" t="str">
            <v>09 ลำปลายมาศ</v>
          </cell>
          <cell r="C420">
            <v>13259.3</v>
          </cell>
          <cell r="D420">
            <v>7649.3</v>
          </cell>
          <cell r="E420">
            <v>6554.3</v>
          </cell>
          <cell r="F420">
            <v>6804.3</v>
          </cell>
          <cell r="G420">
            <v>885</v>
          </cell>
          <cell r="H420">
            <v>2526</v>
          </cell>
          <cell r="I420">
            <v>135</v>
          </cell>
          <cell r="J420">
            <v>371.25053275134843</v>
          </cell>
          <cell r="M420">
            <v>8160.4040811458999</v>
          </cell>
          <cell r="N420">
            <v>7026</v>
          </cell>
          <cell r="P420">
            <v>1575</v>
          </cell>
          <cell r="Q420">
            <v>1564.5</v>
          </cell>
          <cell r="Y420">
            <v>1435</v>
          </cell>
          <cell r="Z420">
            <v>1424.5</v>
          </cell>
          <cell r="AA420">
            <v>300</v>
          </cell>
          <cell r="AB420">
            <v>275</v>
          </cell>
          <cell r="AC420">
            <v>208.8780487804878</v>
          </cell>
          <cell r="AD420">
            <v>192.91400491400492</v>
          </cell>
          <cell r="AE420">
            <v>7288</v>
          </cell>
          <cell r="AF420">
            <v>7026</v>
          </cell>
          <cell r="AG420">
            <v>60</v>
          </cell>
          <cell r="AH420">
            <v>322</v>
          </cell>
          <cell r="AI420">
            <v>7098</v>
          </cell>
          <cell r="AJ420">
            <v>27</v>
          </cell>
          <cell r="AK420">
            <v>6803</v>
          </cell>
          <cell r="AL420">
            <v>1321</v>
          </cell>
          <cell r="AM420">
            <v>1312</v>
          </cell>
          <cell r="AN420">
            <v>164</v>
          </cell>
          <cell r="AO420">
            <v>193</v>
          </cell>
        </row>
        <row r="421">
          <cell r="B421" t="str">
            <v>10 ละหานทราย</v>
          </cell>
          <cell r="C421">
            <v>22505.38</v>
          </cell>
          <cell r="D421">
            <v>22505.38</v>
          </cell>
          <cell r="E421">
            <v>18973</v>
          </cell>
          <cell r="F421">
            <v>18973</v>
          </cell>
          <cell r="G421">
            <v>3517</v>
          </cell>
          <cell r="H421">
            <v>1079</v>
          </cell>
          <cell r="I421">
            <v>185.37</v>
          </cell>
          <cell r="J421">
            <v>56.865071417277186</v>
          </cell>
          <cell r="M421">
            <v>58992.591225808552</v>
          </cell>
          <cell r="N421">
            <v>36132</v>
          </cell>
          <cell r="P421">
            <v>37718.666660000003</v>
          </cell>
          <cell r="Q421">
            <v>37703.666660000003</v>
          </cell>
          <cell r="Y421">
            <v>36710</v>
          </cell>
          <cell r="Z421">
            <v>36710</v>
          </cell>
          <cell r="AA421">
            <v>9164</v>
          </cell>
          <cell r="AB421">
            <v>9248</v>
          </cell>
          <cell r="AC421">
            <v>249.6349314445655</v>
          </cell>
          <cell r="AD421">
            <v>251.9130572958322</v>
          </cell>
          <cell r="AE421">
            <v>36732</v>
          </cell>
          <cell r="AF421">
            <v>36132</v>
          </cell>
          <cell r="AG421">
            <v>60</v>
          </cell>
          <cell r="AH421">
            <v>660</v>
          </cell>
          <cell r="AI421">
            <v>36732</v>
          </cell>
          <cell r="AJ421">
            <v>135</v>
          </cell>
          <cell r="AK421">
            <v>36132</v>
          </cell>
          <cell r="AL421">
            <v>8557</v>
          </cell>
          <cell r="AM421">
            <v>8496</v>
          </cell>
          <cell r="AN421">
            <v>200</v>
          </cell>
          <cell r="AO421">
            <v>235</v>
          </cell>
        </row>
        <row r="422">
          <cell r="B422" t="str">
            <v>11 พุทไธสง</v>
          </cell>
          <cell r="C422">
            <v>374.75</v>
          </cell>
          <cell r="D422">
            <v>337.75</v>
          </cell>
          <cell r="E422">
            <v>111</v>
          </cell>
          <cell r="F422">
            <v>79</v>
          </cell>
          <cell r="G422">
            <v>1</v>
          </cell>
          <cell r="H422">
            <v>0</v>
          </cell>
          <cell r="I422">
            <v>7.78</v>
          </cell>
          <cell r="J422">
            <v>0</v>
          </cell>
          <cell r="M422">
            <v>296.46532171933001</v>
          </cell>
          <cell r="N422">
            <v>221</v>
          </cell>
          <cell r="P422">
            <v>0</v>
          </cell>
          <cell r="Q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296</v>
          </cell>
          <cell r="AF422">
            <v>296</v>
          </cell>
          <cell r="AG422">
            <v>0</v>
          </cell>
          <cell r="AH422">
            <v>0</v>
          </cell>
          <cell r="AI422">
            <v>173</v>
          </cell>
          <cell r="AJ422">
            <v>0</v>
          </cell>
          <cell r="AK422">
            <v>173</v>
          </cell>
          <cell r="AL422">
            <v>18</v>
          </cell>
          <cell r="AM422">
            <v>20</v>
          </cell>
          <cell r="AN422">
            <v>92</v>
          </cell>
          <cell r="AO422">
            <v>116</v>
          </cell>
        </row>
        <row r="423">
          <cell r="B423" t="str">
            <v>12 ปะคำ</v>
          </cell>
          <cell r="C423">
            <v>8893</v>
          </cell>
          <cell r="D423">
            <v>11966</v>
          </cell>
          <cell r="E423">
            <v>1004</v>
          </cell>
          <cell r="F423">
            <v>5013</v>
          </cell>
          <cell r="G423">
            <v>195</v>
          </cell>
          <cell r="H423">
            <v>601</v>
          </cell>
          <cell r="I423">
            <v>193.74</v>
          </cell>
          <cell r="J423">
            <v>119.96768402154399</v>
          </cell>
          <cell r="M423">
            <v>10823.197178742259</v>
          </cell>
          <cell r="N423">
            <v>7049</v>
          </cell>
          <cell r="P423">
            <v>3674.5</v>
          </cell>
          <cell r="Q423">
            <v>3648.25</v>
          </cell>
          <cell r="Y423">
            <v>2581.75</v>
          </cell>
          <cell r="Z423">
            <v>2555.5</v>
          </cell>
          <cell r="AA423">
            <v>228</v>
          </cell>
          <cell r="AB423">
            <v>269</v>
          </cell>
          <cell r="AC423">
            <v>88.298634647041737</v>
          </cell>
          <cell r="AD423">
            <v>105.13108980630014</v>
          </cell>
          <cell r="AE423">
            <v>10814</v>
          </cell>
          <cell r="AF423">
            <v>10823</v>
          </cell>
          <cell r="AG423">
            <v>70</v>
          </cell>
          <cell r="AH423">
            <v>61</v>
          </cell>
          <cell r="AI423">
            <v>5870</v>
          </cell>
          <cell r="AJ423">
            <v>22</v>
          </cell>
          <cell r="AK423">
            <v>5831</v>
          </cell>
          <cell r="AL423">
            <v>1149</v>
          </cell>
          <cell r="AM423">
            <v>1228</v>
          </cell>
          <cell r="AN423">
            <v>175</v>
          </cell>
          <cell r="AO423">
            <v>211</v>
          </cell>
        </row>
        <row r="424">
          <cell r="B424" t="str">
            <v>13 นาโพธิ์</v>
          </cell>
          <cell r="C424">
            <v>264.5</v>
          </cell>
          <cell r="D424">
            <v>264.5</v>
          </cell>
          <cell r="E424">
            <v>24</v>
          </cell>
          <cell r="F424">
            <v>24</v>
          </cell>
          <cell r="G424">
            <v>7</v>
          </cell>
          <cell r="H424">
            <v>1</v>
          </cell>
          <cell r="I424">
            <v>293.09249999999997</v>
          </cell>
          <cell r="J424">
            <v>33.333333333333336</v>
          </cell>
          <cell r="M424">
            <v>38.811551025109999</v>
          </cell>
          <cell r="N424">
            <v>101</v>
          </cell>
          <cell r="P424">
            <v>0</v>
          </cell>
          <cell r="Q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123</v>
          </cell>
          <cell r="AF424">
            <v>101</v>
          </cell>
          <cell r="AG424">
            <v>0</v>
          </cell>
          <cell r="AH424">
            <v>22</v>
          </cell>
          <cell r="AI424">
            <v>84</v>
          </cell>
          <cell r="AJ424">
            <v>0</v>
          </cell>
          <cell r="AK424">
            <v>62</v>
          </cell>
          <cell r="AL424">
            <v>7</v>
          </cell>
          <cell r="AM424">
            <v>5</v>
          </cell>
          <cell r="AN424">
            <v>60</v>
          </cell>
          <cell r="AO424">
            <v>81</v>
          </cell>
        </row>
        <row r="425">
          <cell r="B425" t="str">
            <v>14 หนองหงส์</v>
          </cell>
          <cell r="C425">
            <v>687</v>
          </cell>
          <cell r="D425">
            <v>687</v>
          </cell>
          <cell r="E425">
            <v>562</v>
          </cell>
          <cell r="F425">
            <v>562</v>
          </cell>
          <cell r="G425">
            <v>0</v>
          </cell>
          <cell r="H425">
            <v>7</v>
          </cell>
          <cell r="I425">
            <v>0</v>
          </cell>
          <cell r="J425">
            <v>11.862366548042704</v>
          </cell>
          <cell r="M425">
            <v>1423.74176430644</v>
          </cell>
          <cell r="N425">
            <v>1610</v>
          </cell>
          <cell r="P425">
            <v>892.5</v>
          </cell>
          <cell r="Q425">
            <v>892.5</v>
          </cell>
          <cell r="Y425">
            <v>740.83333000000005</v>
          </cell>
          <cell r="Z425">
            <v>740.83333000000005</v>
          </cell>
          <cell r="AA425">
            <v>123</v>
          </cell>
          <cell r="AB425">
            <v>103</v>
          </cell>
          <cell r="AC425">
            <v>165.69881963868983</v>
          </cell>
          <cell r="AD425">
            <v>138.65157542250427</v>
          </cell>
          <cell r="AE425">
            <v>1673</v>
          </cell>
          <cell r="AF425">
            <v>1610</v>
          </cell>
          <cell r="AG425">
            <v>0</v>
          </cell>
          <cell r="AH425">
            <v>63</v>
          </cell>
          <cell r="AI425">
            <v>1673</v>
          </cell>
          <cell r="AJ425">
            <v>6</v>
          </cell>
          <cell r="AK425">
            <v>1610</v>
          </cell>
          <cell r="AL425">
            <v>236</v>
          </cell>
          <cell r="AM425">
            <v>223</v>
          </cell>
          <cell r="AN425">
            <v>181</v>
          </cell>
          <cell r="AO425">
            <v>139</v>
          </cell>
        </row>
        <row r="426">
          <cell r="B426" t="str">
            <v>15 พลับพลาชัย</v>
          </cell>
          <cell r="C426">
            <v>1559.5</v>
          </cell>
          <cell r="D426">
            <v>1593.75</v>
          </cell>
          <cell r="E426">
            <v>746</v>
          </cell>
          <cell r="F426">
            <v>784.25</v>
          </cell>
          <cell r="G426">
            <v>292</v>
          </cell>
          <cell r="H426">
            <v>359</v>
          </cell>
          <cell r="I426">
            <v>391.94</v>
          </cell>
          <cell r="J426">
            <v>457.39560089257253</v>
          </cell>
          <cell r="M426">
            <v>796.00548904436982</v>
          </cell>
          <cell r="N426">
            <v>531</v>
          </cell>
          <cell r="P426">
            <v>0</v>
          </cell>
          <cell r="Q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546</v>
          </cell>
          <cell r="AF426">
            <v>531</v>
          </cell>
          <cell r="AG426">
            <v>0</v>
          </cell>
          <cell r="AH426">
            <v>15</v>
          </cell>
          <cell r="AI426">
            <v>494</v>
          </cell>
          <cell r="AJ426">
            <v>0</v>
          </cell>
          <cell r="AK426">
            <v>479</v>
          </cell>
          <cell r="AL426">
            <v>71</v>
          </cell>
          <cell r="AM426">
            <v>73</v>
          </cell>
          <cell r="AN426">
            <v>117</v>
          </cell>
          <cell r="AO426">
            <v>152</v>
          </cell>
        </row>
        <row r="427">
          <cell r="B427" t="str">
            <v>16 ห้วยราช</v>
          </cell>
          <cell r="C427">
            <v>57</v>
          </cell>
          <cell r="D427">
            <v>107</v>
          </cell>
          <cell r="E427">
            <v>0</v>
          </cell>
          <cell r="F427">
            <v>50</v>
          </cell>
          <cell r="G427">
            <v>0</v>
          </cell>
          <cell r="H427">
            <v>2</v>
          </cell>
          <cell r="I427">
            <v>0</v>
          </cell>
          <cell r="J427">
            <v>38.799999999999997</v>
          </cell>
          <cell r="M427">
            <v>29.097038863839998</v>
          </cell>
          <cell r="N427">
            <v>54</v>
          </cell>
          <cell r="P427">
            <v>0</v>
          </cell>
          <cell r="Q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81</v>
          </cell>
          <cell r="AF427">
            <v>54</v>
          </cell>
          <cell r="AG427">
            <v>0</v>
          </cell>
          <cell r="AH427">
            <v>27</v>
          </cell>
          <cell r="AI427">
            <v>43</v>
          </cell>
          <cell r="AJ427">
            <v>0</v>
          </cell>
          <cell r="AK427">
            <v>16</v>
          </cell>
          <cell r="AL427">
            <v>5</v>
          </cell>
          <cell r="AM427">
            <v>2</v>
          </cell>
          <cell r="AN427">
            <v>93</v>
          </cell>
          <cell r="AO427">
            <v>125</v>
          </cell>
        </row>
        <row r="428">
          <cell r="B428" t="str">
            <v>17 โนนสุวรรณ</v>
          </cell>
          <cell r="C428">
            <v>32701</v>
          </cell>
          <cell r="D428">
            <v>32626</v>
          </cell>
          <cell r="E428">
            <v>17612</v>
          </cell>
          <cell r="F428">
            <v>17537</v>
          </cell>
          <cell r="G428">
            <v>1128</v>
          </cell>
          <cell r="H428">
            <v>2720</v>
          </cell>
          <cell r="I428">
            <v>64.040000000000006</v>
          </cell>
          <cell r="J428">
            <v>155.07834863431603</v>
          </cell>
          <cell r="M428">
            <v>27605.419553156898</v>
          </cell>
          <cell r="N428">
            <v>22656</v>
          </cell>
          <cell r="P428">
            <v>32819.791669999999</v>
          </cell>
          <cell r="Q428">
            <v>32742.208330000001</v>
          </cell>
          <cell r="Y428">
            <v>28164.791659999999</v>
          </cell>
          <cell r="Z428">
            <v>32742.208330000001</v>
          </cell>
          <cell r="AA428">
            <v>5475</v>
          </cell>
          <cell r="AB428">
            <v>6933</v>
          </cell>
          <cell r="AC428">
            <v>194.38709682008704</v>
          </cell>
          <cell r="AD428">
            <v>211.74725116990908</v>
          </cell>
          <cell r="AE428">
            <v>27341</v>
          </cell>
          <cell r="AF428">
            <v>27605</v>
          </cell>
          <cell r="AG428">
            <v>301</v>
          </cell>
          <cell r="AH428">
            <v>37</v>
          </cell>
          <cell r="AI428">
            <v>22570</v>
          </cell>
          <cell r="AJ428">
            <v>94</v>
          </cell>
          <cell r="AK428">
            <v>22627</v>
          </cell>
          <cell r="AL428">
            <v>4343</v>
          </cell>
          <cell r="AM428">
            <v>4791</v>
          </cell>
          <cell r="AN428">
            <v>166</v>
          </cell>
          <cell r="AO428">
            <v>212</v>
          </cell>
        </row>
        <row r="429">
          <cell r="B429" t="str">
            <v>18 บ้านใหม่ไชยพจน์</v>
          </cell>
          <cell r="C429">
            <v>246</v>
          </cell>
          <cell r="D429">
            <v>199</v>
          </cell>
          <cell r="E429">
            <v>82</v>
          </cell>
          <cell r="F429">
            <v>94</v>
          </cell>
          <cell r="G429">
            <v>11</v>
          </cell>
          <cell r="H429">
            <v>9</v>
          </cell>
          <cell r="I429">
            <v>138.56</v>
          </cell>
          <cell r="J429">
            <v>99.917978723404261</v>
          </cell>
          <cell r="M429">
            <v>254.05495642073001</v>
          </cell>
          <cell r="N429">
            <v>186</v>
          </cell>
          <cell r="P429">
            <v>0</v>
          </cell>
          <cell r="Q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219</v>
          </cell>
          <cell r="AF429">
            <v>186</v>
          </cell>
          <cell r="AG429">
            <v>0</v>
          </cell>
          <cell r="AH429">
            <v>33</v>
          </cell>
          <cell r="AI429">
            <v>150</v>
          </cell>
          <cell r="AJ429">
            <v>0</v>
          </cell>
          <cell r="AK429">
            <v>117</v>
          </cell>
          <cell r="AL429">
            <v>18</v>
          </cell>
          <cell r="AM429">
            <v>15</v>
          </cell>
          <cell r="AN429">
            <v>93</v>
          </cell>
          <cell r="AO429">
            <v>128</v>
          </cell>
        </row>
        <row r="430">
          <cell r="B430" t="str">
            <v>19 ชำนิ</v>
          </cell>
          <cell r="C430">
            <v>1507</v>
          </cell>
          <cell r="D430">
            <v>1507</v>
          </cell>
          <cell r="E430">
            <v>805</v>
          </cell>
          <cell r="F430">
            <v>805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M430">
            <v>914.95877959787981</v>
          </cell>
          <cell r="N430">
            <v>815</v>
          </cell>
          <cell r="P430">
            <v>0</v>
          </cell>
          <cell r="Q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905</v>
          </cell>
          <cell r="AF430">
            <v>815</v>
          </cell>
          <cell r="AG430">
            <v>0</v>
          </cell>
          <cell r="AH430">
            <v>90</v>
          </cell>
          <cell r="AI430">
            <v>638</v>
          </cell>
          <cell r="AJ430">
            <v>0</v>
          </cell>
          <cell r="AK430">
            <v>548</v>
          </cell>
          <cell r="AL430">
            <v>96</v>
          </cell>
          <cell r="AM430">
            <v>94</v>
          </cell>
          <cell r="AN430">
            <v>169</v>
          </cell>
          <cell r="AO430">
            <v>172</v>
          </cell>
        </row>
        <row r="431">
          <cell r="B431" t="str">
            <v>20 โนนดินแดง</v>
          </cell>
          <cell r="C431">
            <v>13245</v>
          </cell>
          <cell r="D431">
            <v>13255</v>
          </cell>
          <cell r="E431">
            <v>11663</v>
          </cell>
          <cell r="F431">
            <v>11663</v>
          </cell>
          <cell r="G431">
            <v>3136</v>
          </cell>
          <cell r="H431">
            <v>628</v>
          </cell>
          <cell r="I431">
            <v>268.88</v>
          </cell>
          <cell r="J431">
            <v>53.839320929434962</v>
          </cell>
          <cell r="M431">
            <v>16807.795001507766</v>
          </cell>
          <cell r="N431">
            <v>9620</v>
          </cell>
          <cell r="P431">
            <v>15581.583339999999</v>
          </cell>
          <cell r="Q431">
            <v>15581.583339999999</v>
          </cell>
          <cell r="Y431">
            <v>15301.083339999999</v>
          </cell>
          <cell r="Z431">
            <v>15301.083339999999</v>
          </cell>
          <cell r="AA431">
            <v>4176</v>
          </cell>
          <cell r="AB431">
            <v>4242</v>
          </cell>
          <cell r="AC431">
            <v>272.90706528496042</v>
          </cell>
          <cell r="AD431">
            <v>277.23644283215833</v>
          </cell>
          <cell r="AE431">
            <v>17750</v>
          </cell>
          <cell r="AF431">
            <v>16808</v>
          </cell>
          <cell r="AG431">
            <v>121</v>
          </cell>
          <cell r="AH431">
            <v>1063</v>
          </cell>
          <cell r="AI431">
            <v>9579</v>
          </cell>
          <cell r="AJ431">
            <v>33</v>
          </cell>
          <cell r="AK431">
            <v>8549</v>
          </cell>
          <cell r="AL431">
            <v>1720</v>
          </cell>
          <cell r="AM431">
            <v>1807</v>
          </cell>
          <cell r="AN431">
            <v>173</v>
          </cell>
          <cell r="AO431">
            <v>211</v>
          </cell>
        </row>
        <row r="432">
          <cell r="B432" t="str">
            <v>21 บ้านด่าน</v>
          </cell>
          <cell r="C432">
            <v>6139</v>
          </cell>
          <cell r="D432">
            <v>2922</v>
          </cell>
          <cell r="E432">
            <v>2855</v>
          </cell>
          <cell r="F432">
            <v>1482</v>
          </cell>
          <cell r="G432">
            <v>605</v>
          </cell>
          <cell r="H432">
            <v>325</v>
          </cell>
          <cell r="I432">
            <v>212</v>
          </cell>
          <cell r="J432">
            <v>219.4770580296896</v>
          </cell>
          <cell r="M432">
            <v>4088.4222827408098</v>
          </cell>
          <cell r="N432">
            <v>2881</v>
          </cell>
          <cell r="P432">
            <v>0</v>
          </cell>
          <cell r="Q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4173</v>
          </cell>
          <cell r="AF432">
            <v>4088</v>
          </cell>
          <cell r="AG432">
            <v>62</v>
          </cell>
          <cell r="AH432">
            <v>147</v>
          </cell>
          <cell r="AI432">
            <v>2848</v>
          </cell>
          <cell r="AJ432">
            <v>10</v>
          </cell>
          <cell r="AK432">
            <v>2711</v>
          </cell>
          <cell r="AL432">
            <v>542</v>
          </cell>
          <cell r="AM432">
            <v>544</v>
          </cell>
          <cell r="AN432">
            <v>167</v>
          </cell>
          <cell r="AO432">
            <v>201</v>
          </cell>
        </row>
        <row r="433">
          <cell r="B433" t="str">
            <v>22 เฉลิมพระเกียรติ</v>
          </cell>
          <cell r="C433">
            <v>247</v>
          </cell>
          <cell r="D433">
            <v>0</v>
          </cell>
          <cell r="E433">
            <v>30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M433">
            <v>1475</v>
          </cell>
          <cell r="N433">
            <v>795</v>
          </cell>
          <cell r="P433">
            <v>0</v>
          </cell>
          <cell r="Q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795</v>
          </cell>
          <cell r="AF433">
            <v>795</v>
          </cell>
          <cell r="AG433">
            <v>0</v>
          </cell>
          <cell r="AH433">
            <v>0</v>
          </cell>
          <cell r="AI433">
            <v>517</v>
          </cell>
          <cell r="AJ433">
            <v>0</v>
          </cell>
          <cell r="AK433">
            <v>517</v>
          </cell>
          <cell r="AL433">
            <v>61</v>
          </cell>
          <cell r="AM433">
            <v>66</v>
          </cell>
          <cell r="AN433">
            <v>104</v>
          </cell>
          <cell r="AO433">
            <v>128</v>
          </cell>
        </row>
        <row r="434">
          <cell r="B434" t="str">
            <v>23 แคนดง</v>
          </cell>
          <cell r="C434">
            <v>24440</v>
          </cell>
          <cell r="D434">
            <v>28614</v>
          </cell>
          <cell r="E434">
            <v>16337</v>
          </cell>
          <cell r="F434">
            <v>20511</v>
          </cell>
          <cell r="G434">
            <v>5773</v>
          </cell>
          <cell r="H434">
            <v>28036</v>
          </cell>
          <cell r="I434">
            <v>353.35</v>
          </cell>
          <cell r="J434">
            <v>1366.8884988542734</v>
          </cell>
          <cell r="M434">
            <v>42892.927580526215</v>
          </cell>
          <cell r="N434">
            <v>23797</v>
          </cell>
          <cell r="P434">
            <v>0</v>
          </cell>
          <cell r="Q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24256</v>
          </cell>
          <cell r="AF434">
            <v>23797</v>
          </cell>
          <cell r="AG434">
            <v>594</v>
          </cell>
          <cell r="AH434">
            <v>1053</v>
          </cell>
          <cell r="AI434">
            <v>20043</v>
          </cell>
          <cell r="AJ434">
            <v>72</v>
          </cell>
          <cell r="AK434">
            <v>19062</v>
          </cell>
          <cell r="AL434">
            <v>4009</v>
          </cell>
          <cell r="AM434">
            <v>3967</v>
          </cell>
          <cell r="AN434">
            <v>178</v>
          </cell>
          <cell r="AO434">
            <v>208</v>
          </cell>
        </row>
        <row r="435">
          <cell r="B435" t="str">
            <v>มหาสารคาม</v>
          </cell>
          <cell r="C435">
            <v>12001.31</v>
          </cell>
          <cell r="D435">
            <v>10298.200000000001</v>
          </cell>
          <cell r="E435">
            <v>4352.5599999999995</v>
          </cell>
          <cell r="F435">
            <v>4373.7</v>
          </cell>
          <cell r="G435">
            <v>855</v>
          </cell>
          <cell r="H435">
            <v>805</v>
          </cell>
          <cell r="I435">
            <v>196</v>
          </cell>
          <cell r="J435">
            <v>184</v>
          </cell>
          <cell r="M435">
            <v>11540.105287348333</v>
          </cell>
          <cell r="N435">
            <v>10155</v>
          </cell>
          <cell r="P435">
            <v>9275.5138900000002</v>
          </cell>
          <cell r="Q435">
            <v>9275.5138900000002</v>
          </cell>
          <cell r="Y435">
            <v>5325.3055599999998</v>
          </cell>
          <cell r="Z435">
            <v>5527.4722199999997</v>
          </cell>
          <cell r="AA435">
            <v>664</v>
          </cell>
          <cell r="AB435">
            <v>594</v>
          </cell>
          <cell r="AC435">
            <v>125</v>
          </cell>
          <cell r="AD435">
            <v>107</v>
          </cell>
          <cell r="AE435">
            <v>11785</v>
          </cell>
          <cell r="AF435">
            <v>11506</v>
          </cell>
          <cell r="AG435">
            <v>4</v>
          </cell>
          <cell r="AH435">
            <v>283</v>
          </cell>
          <cell r="AI435">
            <v>9481</v>
          </cell>
          <cell r="AJ435">
            <v>68</v>
          </cell>
          <cell r="AK435">
            <v>9233</v>
          </cell>
          <cell r="AL435">
            <v>1574</v>
          </cell>
          <cell r="AM435">
            <v>1460</v>
          </cell>
          <cell r="AN435">
            <v>166</v>
          </cell>
          <cell r="AO435">
            <v>158</v>
          </cell>
        </row>
        <row r="436">
          <cell r="B436" t="str">
            <v>01 เมืองมหาสารคาม</v>
          </cell>
          <cell r="C436">
            <v>147.75</v>
          </cell>
          <cell r="D436">
            <v>147.75</v>
          </cell>
          <cell r="E436">
            <v>18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M436">
            <v>619.54458923485004</v>
          </cell>
          <cell r="N436">
            <v>532</v>
          </cell>
          <cell r="P436">
            <v>0</v>
          </cell>
          <cell r="Q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631</v>
          </cell>
          <cell r="AF436">
            <v>620</v>
          </cell>
          <cell r="AG436">
            <v>0</v>
          </cell>
          <cell r="AH436">
            <v>11</v>
          </cell>
          <cell r="AI436">
            <v>266</v>
          </cell>
          <cell r="AJ436">
            <v>0</v>
          </cell>
          <cell r="AK436">
            <v>255</v>
          </cell>
          <cell r="AL436">
            <v>33</v>
          </cell>
          <cell r="AM436">
            <v>35</v>
          </cell>
          <cell r="AN436">
            <v>109</v>
          </cell>
          <cell r="AO436">
            <v>137</v>
          </cell>
        </row>
        <row r="437">
          <cell r="B437" t="str">
            <v>02 กันทรวิชัย</v>
          </cell>
          <cell r="C437">
            <v>872.7</v>
          </cell>
          <cell r="D437">
            <v>872.7</v>
          </cell>
          <cell r="E437">
            <v>273.2</v>
          </cell>
          <cell r="F437">
            <v>273.2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M437">
            <v>804.14236641186994</v>
          </cell>
          <cell r="N437">
            <v>846</v>
          </cell>
          <cell r="P437">
            <v>1086.55556</v>
          </cell>
          <cell r="Q437">
            <v>1086.55556</v>
          </cell>
          <cell r="Y437">
            <v>481.55556000000001</v>
          </cell>
          <cell r="Z437">
            <v>481.55556000000001</v>
          </cell>
          <cell r="AA437">
            <v>34</v>
          </cell>
          <cell r="AB437">
            <v>34</v>
          </cell>
          <cell r="AC437">
            <v>70.913704931576333</v>
          </cell>
          <cell r="AD437">
            <v>70.20304504427277</v>
          </cell>
          <cell r="AE437">
            <v>861</v>
          </cell>
          <cell r="AF437">
            <v>846</v>
          </cell>
          <cell r="AG437">
            <v>4</v>
          </cell>
          <cell r="AH437">
            <v>19</v>
          </cell>
          <cell r="AI437">
            <v>861</v>
          </cell>
          <cell r="AJ437">
            <v>5</v>
          </cell>
          <cell r="AK437">
            <v>846</v>
          </cell>
          <cell r="AL437">
            <v>161</v>
          </cell>
          <cell r="AM437">
            <v>157</v>
          </cell>
          <cell r="AN437">
            <v>167</v>
          </cell>
          <cell r="AO437">
            <v>186</v>
          </cell>
        </row>
        <row r="438">
          <cell r="B438" t="str">
            <v>03 โกสุมพิสัย</v>
          </cell>
          <cell r="C438">
            <v>1501.75</v>
          </cell>
          <cell r="D438">
            <v>1419.25</v>
          </cell>
          <cell r="E438">
            <v>492.5</v>
          </cell>
          <cell r="F438">
            <v>410</v>
          </cell>
          <cell r="G438">
            <v>321</v>
          </cell>
          <cell r="H438">
            <v>312</v>
          </cell>
          <cell r="I438">
            <v>652.67999999999995</v>
          </cell>
          <cell r="J438">
            <v>759.87834146341459</v>
          </cell>
          <cell r="M438">
            <v>1113.93295127482</v>
          </cell>
          <cell r="N438">
            <v>895</v>
          </cell>
          <cell r="P438">
            <v>860.25</v>
          </cell>
          <cell r="Q438">
            <v>860.25</v>
          </cell>
          <cell r="Y438">
            <v>705.25</v>
          </cell>
          <cell r="Z438">
            <v>705.25</v>
          </cell>
          <cell r="AA438">
            <v>62</v>
          </cell>
          <cell r="AB438">
            <v>54</v>
          </cell>
          <cell r="AC438">
            <v>87.252747252747255</v>
          </cell>
          <cell r="AD438">
            <v>76.098901098901095</v>
          </cell>
          <cell r="AE438">
            <v>1148</v>
          </cell>
          <cell r="AF438">
            <v>1114</v>
          </cell>
          <cell r="AG438">
            <v>0</v>
          </cell>
          <cell r="AH438">
            <v>34</v>
          </cell>
          <cell r="AI438">
            <v>1135</v>
          </cell>
          <cell r="AJ438">
            <v>7</v>
          </cell>
          <cell r="AK438">
            <v>1108</v>
          </cell>
          <cell r="AL438">
            <v>164</v>
          </cell>
          <cell r="AM438">
            <v>154</v>
          </cell>
          <cell r="AN438">
            <v>121</v>
          </cell>
          <cell r="AO438">
            <v>139</v>
          </cell>
        </row>
        <row r="439">
          <cell r="B439" t="str">
            <v>04 เชียงยืน</v>
          </cell>
          <cell r="C439">
            <v>2781.25</v>
          </cell>
          <cell r="D439">
            <v>1589</v>
          </cell>
          <cell r="E439">
            <v>1333.25</v>
          </cell>
          <cell r="F439">
            <v>1255.75</v>
          </cell>
          <cell r="G439">
            <v>255</v>
          </cell>
          <cell r="H439">
            <v>234</v>
          </cell>
          <cell r="I439">
            <v>191.16</v>
          </cell>
          <cell r="J439">
            <v>186.09337049571968</v>
          </cell>
          <cell r="M439">
            <v>1306.3807549569503</v>
          </cell>
          <cell r="N439">
            <v>1510</v>
          </cell>
          <cell r="P439">
            <v>1580</v>
          </cell>
          <cell r="Q439">
            <v>1580</v>
          </cell>
          <cell r="Y439">
            <v>1400</v>
          </cell>
          <cell r="Z439">
            <v>1400</v>
          </cell>
          <cell r="AA439">
            <v>308</v>
          </cell>
          <cell r="AB439">
            <v>310</v>
          </cell>
          <cell r="AC439">
            <v>220.14285714285714</v>
          </cell>
          <cell r="AD439">
            <v>221.14285714285714</v>
          </cell>
          <cell r="AE439">
            <v>1537</v>
          </cell>
          <cell r="AF439">
            <v>1510</v>
          </cell>
          <cell r="AG439">
            <v>0</v>
          </cell>
          <cell r="AH439">
            <v>27</v>
          </cell>
          <cell r="AI439">
            <v>1537</v>
          </cell>
          <cell r="AJ439">
            <v>10</v>
          </cell>
          <cell r="AK439">
            <v>1510</v>
          </cell>
          <cell r="AL439">
            <v>265</v>
          </cell>
          <cell r="AM439">
            <v>290</v>
          </cell>
          <cell r="AN439">
            <v>178</v>
          </cell>
          <cell r="AO439">
            <v>192</v>
          </cell>
        </row>
        <row r="440">
          <cell r="B440" t="str">
            <v>05 นาเชือก</v>
          </cell>
          <cell r="C440">
            <v>411</v>
          </cell>
          <cell r="D440">
            <v>483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M440">
            <v>983.07516262368995</v>
          </cell>
          <cell r="N440">
            <v>769</v>
          </cell>
          <cell r="P440">
            <v>1426</v>
          </cell>
          <cell r="Q440">
            <v>1426</v>
          </cell>
          <cell r="Y440">
            <v>217</v>
          </cell>
          <cell r="Z440">
            <v>217</v>
          </cell>
          <cell r="AA440">
            <v>22</v>
          </cell>
          <cell r="AB440">
            <v>22</v>
          </cell>
          <cell r="AC440">
            <v>101.07142857142857</v>
          </cell>
          <cell r="AD440">
            <v>101.07142857142857</v>
          </cell>
          <cell r="AE440">
            <v>1004</v>
          </cell>
          <cell r="AF440">
            <v>983</v>
          </cell>
          <cell r="AG440">
            <v>0</v>
          </cell>
          <cell r="AH440">
            <v>21</v>
          </cell>
          <cell r="AI440">
            <v>833</v>
          </cell>
          <cell r="AJ440">
            <v>7</v>
          </cell>
          <cell r="AK440">
            <v>819</v>
          </cell>
          <cell r="AL440">
            <v>160</v>
          </cell>
          <cell r="AM440">
            <v>153</v>
          </cell>
          <cell r="AN440">
            <v>154</v>
          </cell>
          <cell r="AO440">
            <v>187</v>
          </cell>
        </row>
        <row r="441">
          <cell r="B441" t="str">
            <v>06 บรบือ</v>
          </cell>
          <cell r="C441">
            <v>918.86</v>
          </cell>
          <cell r="D441">
            <v>585.5</v>
          </cell>
          <cell r="E441">
            <v>295.61</v>
          </cell>
          <cell r="F441">
            <v>204</v>
          </cell>
          <cell r="G441">
            <v>51</v>
          </cell>
          <cell r="H441">
            <v>0</v>
          </cell>
          <cell r="I441">
            <v>172.61</v>
          </cell>
          <cell r="J441">
            <v>0</v>
          </cell>
          <cell r="M441">
            <v>1031.0404147328197</v>
          </cell>
          <cell r="N441">
            <v>823</v>
          </cell>
          <cell r="P441">
            <v>501.375</v>
          </cell>
          <cell r="Q441">
            <v>501.375</v>
          </cell>
          <cell r="Y441">
            <v>304.5</v>
          </cell>
          <cell r="Z441">
            <v>336</v>
          </cell>
          <cell r="AA441">
            <v>22</v>
          </cell>
          <cell r="AB441">
            <v>24</v>
          </cell>
          <cell r="AC441">
            <v>72.41379310344827</v>
          </cell>
          <cell r="AD441">
            <v>70.9375</v>
          </cell>
          <cell r="AE441">
            <v>855</v>
          </cell>
          <cell r="AF441">
            <v>823</v>
          </cell>
          <cell r="AG441">
            <v>0</v>
          </cell>
          <cell r="AH441">
            <v>32</v>
          </cell>
          <cell r="AI441">
            <v>453</v>
          </cell>
          <cell r="AJ441">
            <v>6</v>
          </cell>
          <cell r="AK441">
            <v>427</v>
          </cell>
          <cell r="AL441">
            <v>53</v>
          </cell>
          <cell r="AM441">
            <v>47</v>
          </cell>
          <cell r="AN441">
            <v>91</v>
          </cell>
          <cell r="AO441">
            <v>110</v>
          </cell>
        </row>
        <row r="442">
          <cell r="B442" t="str">
            <v>07 พยัคฆภูมิพิสัย</v>
          </cell>
          <cell r="C442">
            <v>38</v>
          </cell>
          <cell r="D442">
            <v>38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M442">
            <v>353.91791744645997</v>
          </cell>
          <cell r="N442">
            <v>325</v>
          </cell>
          <cell r="P442">
            <v>0</v>
          </cell>
          <cell r="Q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344</v>
          </cell>
          <cell r="AF442">
            <v>325</v>
          </cell>
          <cell r="AG442">
            <v>0</v>
          </cell>
          <cell r="AH442">
            <v>19</v>
          </cell>
          <cell r="AI442">
            <v>138</v>
          </cell>
          <cell r="AJ442">
            <v>0</v>
          </cell>
          <cell r="AK442">
            <v>119</v>
          </cell>
          <cell r="AL442">
            <v>14</v>
          </cell>
          <cell r="AM442">
            <v>14</v>
          </cell>
          <cell r="AN442">
            <v>116</v>
          </cell>
          <cell r="AO442">
            <v>118</v>
          </cell>
        </row>
        <row r="443">
          <cell r="B443" t="str">
            <v>08 วาปีปทุม</v>
          </cell>
          <cell r="C443">
            <v>2736.25</v>
          </cell>
          <cell r="D443">
            <v>3036.25</v>
          </cell>
          <cell r="E443">
            <v>1210</v>
          </cell>
          <cell r="F443">
            <v>1507</v>
          </cell>
          <cell r="G443">
            <v>205</v>
          </cell>
          <cell r="H443">
            <v>258</v>
          </cell>
          <cell r="I443">
            <v>169.27</v>
          </cell>
          <cell r="J443">
            <v>171.43165228931653</v>
          </cell>
          <cell r="M443">
            <v>2792.2753519818311</v>
          </cell>
          <cell r="N443">
            <v>1962</v>
          </cell>
          <cell r="P443">
            <v>1461.3333299999999</v>
          </cell>
          <cell r="Q443">
            <v>1461.3333299999999</v>
          </cell>
          <cell r="Y443">
            <v>1152</v>
          </cell>
          <cell r="Z443">
            <v>1322.6666600000001</v>
          </cell>
          <cell r="AA443">
            <v>156</v>
          </cell>
          <cell r="AB443">
            <v>131</v>
          </cell>
          <cell r="AC443">
            <v>135.37037037326388</v>
          </cell>
          <cell r="AD443">
            <v>98.790323081100411</v>
          </cell>
          <cell r="AE443">
            <v>2824</v>
          </cell>
          <cell r="AF443">
            <v>2792</v>
          </cell>
          <cell r="AG443">
            <v>0</v>
          </cell>
          <cell r="AH443">
            <v>32</v>
          </cell>
          <cell r="AI443">
            <v>1852</v>
          </cell>
          <cell r="AJ443">
            <v>11</v>
          </cell>
          <cell r="AK443">
            <v>1831</v>
          </cell>
          <cell r="AL443">
            <v>272</v>
          </cell>
          <cell r="AM443">
            <v>239</v>
          </cell>
          <cell r="AN443">
            <v>118</v>
          </cell>
          <cell r="AO443">
            <v>131</v>
          </cell>
        </row>
        <row r="444">
          <cell r="B444" t="str">
            <v>09 นาดูน</v>
          </cell>
          <cell r="C444">
            <v>1127</v>
          </cell>
          <cell r="D444">
            <v>976.5</v>
          </cell>
          <cell r="E444">
            <v>379.75</v>
          </cell>
          <cell r="F444">
            <v>349.5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M444">
            <v>929.41796661716967</v>
          </cell>
          <cell r="N444">
            <v>1073</v>
          </cell>
          <cell r="P444">
            <v>2360</v>
          </cell>
          <cell r="Q444">
            <v>2360</v>
          </cell>
          <cell r="Y444">
            <v>1065</v>
          </cell>
          <cell r="Z444">
            <v>1065</v>
          </cell>
          <cell r="AA444">
            <v>60</v>
          </cell>
          <cell r="AB444">
            <v>19</v>
          </cell>
          <cell r="AC444">
            <v>56.3849765258216</v>
          </cell>
          <cell r="AD444">
            <v>17.6056338028169</v>
          </cell>
          <cell r="AE444">
            <v>1097</v>
          </cell>
          <cell r="AF444">
            <v>1073</v>
          </cell>
          <cell r="AG444">
            <v>0</v>
          </cell>
          <cell r="AH444">
            <v>24</v>
          </cell>
          <cell r="AI444">
            <v>1097</v>
          </cell>
          <cell r="AJ444">
            <v>9</v>
          </cell>
          <cell r="AK444">
            <v>1073</v>
          </cell>
          <cell r="AL444">
            <v>208</v>
          </cell>
          <cell r="AM444">
            <v>171</v>
          </cell>
          <cell r="AN444">
            <v>249</v>
          </cell>
          <cell r="AO444">
            <v>159</v>
          </cell>
        </row>
        <row r="445">
          <cell r="B445" t="str">
            <v>10 แกดำ</v>
          </cell>
          <cell r="C445">
            <v>100</v>
          </cell>
          <cell r="D445">
            <v>100</v>
          </cell>
          <cell r="E445">
            <v>32</v>
          </cell>
          <cell r="F445">
            <v>32</v>
          </cell>
          <cell r="G445">
            <v>3</v>
          </cell>
          <cell r="H445">
            <v>0</v>
          </cell>
          <cell r="I445">
            <v>90</v>
          </cell>
          <cell r="J445">
            <v>0</v>
          </cell>
          <cell r="M445">
            <v>179.16627842870002</v>
          </cell>
          <cell r="N445">
            <v>121</v>
          </cell>
          <cell r="P445">
            <v>0</v>
          </cell>
          <cell r="Q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121</v>
          </cell>
          <cell r="AF445">
            <v>121</v>
          </cell>
          <cell r="AG445">
            <v>0</v>
          </cell>
          <cell r="AH445">
            <v>0</v>
          </cell>
          <cell r="AI445">
            <v>121</v>
          </cell>
          <cell r="AJ445">
            <v>0</v>
          </cell>
          <cell r="AK445">
            <v>121</v>
          </cell>
          <cell r="AL445">
            <v>17</v>
          </cell>
          <cell r="AM445">
            <v>15</v>
          </cell>
          <cell r="AN445">
            <v>140</v>
          </cell>
          <cell r="AO445">
            <v>124</v>
          </cell>
        </row>
        <row r="446">
          <cell r="B446" t="str">
            <v>11 ยางสีสุราช</v>
          </cell>
          <cell r="C446">
            <v>229</v>
          </cell>
          <cell r="D446">
            <v>263</v>
          </cell>
          <cell r="E446">
            <v>37</v>
          </cell>
          <cell r="F446">
            <v>61</v>
          </cell>
          <cell r="G446">
            <v>0</v>
          </cell>
          <cell r="H446">
            <v>1</v>
          </cell>
          <cell r="I446">
            <v>0</v>
          </cell>
          <cell r="J446">
            <v>11.803278688524591</v>
          </cell>
          <cell r="M446">
            <v>663.6434617298105</v>
          </cell>
          <cell r="N446">
            <v>476</v>
          </cell>
          <cell r="P446">
            <v>0</v>
          </cell>
          <cell r="Q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489</v>
          </cell>
          <cell r="AF446">
            <v>476</v>
          </cell>
          <cell r="AG446">
            <v>0</v>
          </cell>
          <cell r="AH446">
            <v>13</v>
          </cell>
          <cell r="AI446">
            <v>424</v>
          </cell>
          <cell r="AJ446">
            <v>0</v>
          </cell>
          <cell r="AK446">
            <v>411</v>
          </cell>
          <cell r="AL446">
            <v>79</v>
          </cell>
          <cell r="AM446">
            <v>68</v>
          </cell>
          <cell r="AN446">
            <v>139</v>
          </cell>
          <cell r="AO446">
            <v>165</v>
          </cell>
        </row>
        <row r="447">
          <cell r="B447" t="str">
            <v>12 กุดรัง</v>
          </cell>
          <cell r="C447">
            <v>418.75</v>
          </cell>
          <cell r="D447">
            <v>418.75</v>
          </cell>
          <cell r="E447">
            <v>117.25</v>
          </cell>
          <cell r="F447">
            <v>117.25</v>
          </cell>
          <cell r="G447">
            <v>1</v>
          </cell>
          <cell r="H447">
            <v>0</v>
          </cell>
          <cell r="I447">
            <v>9.66</v>
          </cell>
          <cell r="J447">
            <v>0</v>
          </cell>
          <cell r="M447">
            <v>264.39142476479998</v>
          </cell>
          <cell r="N447">
            <v>304</v>
          </cell>
          <cell r="P447">
            <v>0</v>
          </cell>
          <cell r="Q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317</v>
          </cell>
          <cell r="AF447">
            <v>304</v>
          </cell>
          <cell r="AG447">
            <v>0</v>
          </cell>
          <cell r="AH447">
            <v>13</v>
          </cell>
          <cell r="AI447">
            <v>317</v>
          </cell>
          <cell r="AJ447">
            <v>0</v>
          </cell>
          <cell r="AK447">
            <v>304</v>
          </cell>
          <cell r="AL447">
            <v>57</v>
          </cell>
          <cell r="AM447">
            <v>44</v>
          </cell>
          <cell r="AN447">
            <v>139</v>
          </cell>
          <cell r="AO447">
            <v>145</v>
          </cell>
        </row>
        <row r="448">
          <cell r="B448" t="str">
            <v>13 ชื่นชม</v>
          </cell>
          <cell r="C448">
            <v>719</v>
          </cell>
          <cell r="D448">
            <v>368.5</v>
          </cell>
          <cell r="E448">
            <v>164</v>
          </cell>
          <cell r="F448">
            <v>164</v>
          </cell>
          <cell r="G448">
            <v>19</v>
          </cell>
          <cell r="H448">
            <v>0</v>
          </cell>
          <cell r="I448">
            <v>115.85</v>
          </cell>
          <cell r="J448">
            <v>0</v>
          </cell>
          <cell r="M448">
            <v>499.17664714455998</v>
          </cell>
          <cell r="N448">
            <v>519</v>
          </cell>
          <cell r="P448">
            <v>0</v>
          </cell>
          <cell r="Q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557</v>
          </cell>
          <cell r="AF448">
            <v>519</v>
          </cell>
          <cell r="AG448">
            <v>0</v>
          </cell>
          <cell r="AH448">
            <v>38</v>
          </cell>
          <cell r="AI448">
            <v>447</v>
          </cell>
          <cell r="AJ448">
            <v>0</v>
          </cell>
          <cell r="AK448">
            <v>409</v>
          </cell>
          <cell r="AL448">
            <v>91</v>
          </cell>
          <cell r="AM448">
            <v>73</v>
          </cell>
          <cell r="AN448">
            <v>168</v>
          </cell>
          <cell r="AO448">
            <v>178</v>
          </cell>
        </row>
        <row r="449">
          <cell r="B449" t="str">
            <v>ร้อยเอ็ด</v>
          </cell>
          <cell r="C449">
            <v>110114.45</v>
          </cell>
          <cell r="D449">
            <v>122392.72</v>
          </cell>
          <cell r="E449">
            <v>43263.7</v>
          </cell>
          <cell r="F449">
            <v>61393.020000000004</v>
          </cell>
          <cell r="G449">
            <v>5827</v>
          </cell>
          <cell r="H449">
            <v>6047</v>
          </cell>
          <cell r="I449">
            <v>135</v>
          </cell>
          <cell r="J449">
            <v>98</v>
          </cell>
          <cell r="M449">
            <v>108784.34091086994</v>
          </cell>
          <cell r="N449">
            <v>92759</v>
          </cell>
          <cell r="P449">
            <v>69175.900009999998</v>
          </cell>
          <cell r="Q449">
            <v>69055.150009999998</v>
          </cell>
          <cell r="Y449">
            <v>59240.566680000004</v>
          </cell>
          <cell r="Z449">
            <v>60968.483330000003</v>
          </cell>
          <cell r="AA449">
            <v>10674</v>
          </cell>
          <cell r="AB449">
            <v>11758</v>
          </cell>
          <cell r="AC449">
            <v>180</v>
          </cell>
          <cell r="AD449">
            <v>193</v>
          </cell>
          <cell r="AE449">
            <v>103432</v>
          </cell>
          <cell r="AF449">
            <v>103429</v>
          </cell>
          <cell r="AG449">
            <v>606</v>
          </cell>
          <cell r="AH449">
            <v>609</v>
          </cell>
          <cell r="AI449">
            <v>86434</v>
          </cell>
          <cell r="AJ449">
            <v>1679</v>
          </cell>
          <cell r="AK449">
            <v>87511</v>
          </cell>
          <cell r="AL449">
            <v>16650</v>
          </cell>
          <cell r="AM449">
            <v>16798</v>
          </cell>
          <cell r="AN449">
            <v>193</v>
          </cell>
          <cell r="AO449">
            <v>192</v>
          </cell>
        </row>
        <row r="450">
          <cell r="B450" t="str">
            <v>01 เมืองร้อยเอ็ด</v>
          </cell>
          <cell r="C450">
            <v>260.25</v>
          </cell>
          <cell r="D450">
            <v>308.5</v>
          </cell>
          <cell r="E450">
            <v>0</v>
          </cell>
          <cell r="F450">
            <v>48.25</v>
          </cell>
          <cell r="G450">
            <v>0</v>
          </cell>
          <cell r="H450">
            <v>2</v>
          </cell>
          <cell r="I450">
            <v>0</v>
          </cell>
          <cell r="J450">
            <v>43.509015544041446</v>
          </cell>
          <cell r="M450">
            <v>110.94886807871998</v>
          </cell>
          <cell r="N450">
            <v>194</v>
          </cell>
          <cell r="P450">
            <v>0</v>
          </cell>
          <cell r="Q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203</v>
          </cell>
          <cell r="AF450">
            <v>194</v>
          </cell>
          <cell r="AG450">
            <v>0</v>
          </cell>
          <cell r="AH450">
            <v>9</v>
          </cell>
          <cell r="AI450">
            <v>203</v>
          </cell>
          <cell r="AJ450">
            <v>8</v>
          </cell>
          <cell r="AK450">
            <v>194</v>
          </cell>
          <cell r="AL450">
            <v>45</v>
          </cell>
          <cell r="AM450">
            <v>33</v>
          </cell>
          <cell r="AN450">
            <v>192</v>
          </cell>
          <cell r="AO450">
            <v>170</v>
          </cell>
        </row>
        <row r="451">
          <cell r="B451" t="str">
            <v>02 เกษตรวิสัย</v>
          </cell>
          <cell r="C451">
            <v>2642</v>
          </cell>
          <cell r="D451">
            <v>2648</v>
          </cell>
          <cell r="E451">
            <v>455</v>
          </cell>
          <cell r="F451">
            <v>474</v>
          </cell>
          <cell r="G451">
            <v>103</v>
          </cell>
          <cell r="H451">
            <v>3</v>
          </cell>
          <cell r="I451">
            <v>226.37600000000003</v>
          </cell>
          <cell r="J451">
            <v>5.4272151898734178</v>
          </cell>
          <cell r="M451">
            <v>1830.0695000858</v>
          </cell>
          <cell r="N451">
            <v>2012</v>
          </cell>
          <cell r="P451">
            <v>2477.9166700000001</v>
          </cell>
          <cell r="Q451">
            <v>2397.1666700000001</v>
          </cell>
          <cell r="Y451">
            <v>2066.25</v>
          </cell>
          <cell r="Z451">
            <v>2039.3333299999999</v>
          </cell>
          <cell r="AA451">
            <v>630</v>
          </cell>
          <cell r="AB451">
            <v>673</v>
          </cell>
          <cell r="AC451">
            <v>304.67432950030252</v>
          </cell>
          <cell r="AD451">
            <v>329.81366513536068</v>
          </cell>
          <cell r="AE451">
            <v>2030</v>
          </cell>
          <cell r="AF451">
            <v>2012</v>
          </cell>
          <cell r="AG451">
            <v>0</v>
          </cell>
          <cell r="AH451">
            <v>18</v>
          </cell>
          <cell r="AI451">
            <v>1758</v>
          </cell>
          <cell r="AJ451">
            <v>33</v>
          </cell>
          <cell r="AK451">
            <v>1773</v>
          </cell>
          <cell r="AL451">
            <v>329</v>
          </cell>
          <cell r="AM451">
            <v>353</v>
          </cell>
          <cell r="AN451">
            <v>138</v>
          </cell>
          <cell r="AO451">
            <v>199</v>
          </cell>
        </row>
        <row r="452">
          <cell r="B452" t="str">
            <v>03 จตุรพักตรพิมาน</v>
          </cell>
          <cell r="C452">
            <v>4019.5</v>
          </cell>
          <cell r="D452">
            <v>4601.3</v>
          </cell>
          <cell r="E452">
            <v>486.2</v>
          </cell>
          <cell r="F452">
            <v>1068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M452">
            <v>3670.8083776877511</v>
          </cell>
          <cell r="N452">
            <v>3744</v>
          </cell>
          <cell r="P452">
            <v>8266.6666700000005</v>
          </cell>
          <cell r="Q452">
            <v>8226.6666700000005</v>
          </cell>
          <cell r="Y452">
            <v>6583.3333400000001</v>
          </cell>
          <cell r="Z452">
            <v>6543.3333300000004</v>
          </cell>
          <cell r="AA452">
            <v>2121</v>
          </cell>
          <cell r="AB452">
            <v>2301</v>
          </cell>
          <cell r="AC452">
            <v>322.14683511681335</v>
          </cell>
          <cell r="AD452">
            <v>351.61232824891101</v>
          </cell>
          <cell r="AE452">
            <v>3849</v>
          </cell>
          <cell r="AF452">
            <v>3744</v>
          </cell>
          <cell r="AG452">
            <v>0</v>
          </cell>
          <cell r="AH452">
            <v>105</v>
          </cell>
          <cell r="AI452">
            <v>3777</v>
          </cell>
          <cell r="AJ452">
            <v>75</v>
          </cell>
          <cell r="AK452">
            <v>3744</v>
          </cell>
          <cell r="AL452">
            <v>598</v>
          </cell>
          <cell r="AM452">
            <v>659</v>
          </cell>
          <cell r="AN452">
            <v>160</v>
          </cell>
          <cell r="AO452">
            <v>176</v>
          </cell>
        </row>
        <row r="453">
          <cell r="B453" t="str">
            <v>04 ธวัชบุรี</v>
          </cell>
          <cell r="C453">
            <v>614.25</v>
          </cell>
          <cell r="D453">
            <v>794</v>
          </cell>
          <cell r="E453">
            <v>0</v>
          </cell>
          <cell r="F453">
            <v>175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M453">
            <v>666.94268095264999</v>
          </cell>
          <cell r="N453">
            <v>361</v>
          </cell>
          <cell r="P453">
            <v>0</v>
          </cell>
          <cell r="Q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681</v>
          </cell>
          <cell r="AF453">
            <v>667</v>
          </cell>
          <cell r="AG453">
            <v>0</v>
          </cell>
          <cell r="AH453">
            <v>14</v>
          </cell>
          <cell r="AI453">
            <v>343</v>
          </cell>
          <cell r="AJ453">
            <v>9</v>
          </cell>
          <cell r="AK453">
            <v>338</v>
          </cell>
          <cell r="AL453">
            <v>58</v>
          </cell>
          <cell r="AM453">
            <v>50</v>
          </cell>
          <cell r="AN453">
            <v>140</v>
          </cell>
          <cell r="AO453">
            <v>148</v>
          </cell>
        </row>
        <row r="454">
          <cell r="B454" t="str">
            <v>05 ปทุมรัตต์</v>
          </cell>
          <cell r="C454">
            <v>427.5</v>
          </cell>
          <cell r="D454">
            <v>407.5</v>
          </cell>
          <cell r="E454">
            <v>23.5</v>
          </cell>
          <cell r="F454">
            <v>23.5</v>
          </cell>
          <cell r="G454">
            <v>5</v>
          </cell>
          <cell r="H454">
            <v>39</v>
          </cell>
          <cell r="I454">
            <v>225</v>
          </cell>
          <cell r="J454">
            <v>1650</v>
          </cell>
          <cell r="M454">
            <v>167.26314965320998</v>
          </cell>
          <cell r="N454">
            <v>261</v>
          </cell>
          <cell r="P454">
            <v>0</v>
          </cell>
          <cell r="Q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261</v>
          </cell>
          <cell r="AF454">
            <v>261</v>
          </cell>
          <cell r="AG454">
            <v>0</v>
          </cell>
          <cell r="AH454">
            <v>0</v>
          </cell>
          <cell r="AI454">
            <v>228</v>
          </cell>
          <cell r="AJ454">
            <v>5</v>
          </cell>
          <cell r="AK454">
            <v>233</v>
          </cell>
          <cell r="AL454">
            <v>26</v>
          </cell>
          <cell r="AM454">
            <v>30</v>
          </cell>
          <cell r="AN454">
            <v>96</v>
          </cell>
          <cell r="AO454">
            <v>129</v>
          </cell>
        </row>
        <row r="455">
          <cell r="B455" t="str">
            <v>06 พนมไพร</v>
          </cell>
          <cell r="C455">
            <v>142.25</v>
          </cell>
          <cell r="D455">
            <v>142.25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M455">
            <v>883.71629502556993</v>
          </cell>
          <cell r="N455">
            <v>482</v>
          </cell>
          <cell r="P455">
            <v>0</v>
          </cell>
          <cell r="Q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482</v>
          </cell>
          <cell r="AF455">
            <v>482</v>
          </cell>
          <cell r="AG455">
            <v>0</v>
          </cell>
          <cell r="AH455">
            <v>0</v>
          </cell>
          <cell r="AI455">
            <v>482</v>
          </cell>
          <cell r="AJ455">
            <v>12</v>
          </cell>
          <cell r="AK455">
            <v>482</v>
          </cell>
          <cell r="AL455">
            <v>82</v>
          </cell>
          <cell r="AM455">
            <v>69</v>
          </cell>
          <cell r="AN455">
            <v>147</v>
          </cell>
          <cell r="AO455">
            <v>143</v>
          </cell>
        </row>
        <row r="456">
          <cell r="B456" t="str">
            <v>07 โพนทอง</v>
          </cell>
          <cell r="C456">
            <v>29608.7</v>
          </cell>
          <cell r="D456">
            <v>40111.199999999997</v>
          </cell>
          <cell r="E456">
            <v>9855.5</v>
          </cell>
          <cell r="F456">
            <v>20358</v>
          </cell>
          <cell r="G456">
            <v>0</v>
          </cell>
          <cell r="H456">
            <v>1577</v>
          </cell>
          <cell r="I456">
            <v>0</v>
          </cell>
          <cell r="J456">
            <v>77.455054524020042</v>
          </cell>
          <cell r="M456">
            <v>25344.115049646192</v>
          </cell>
          <cell r="N456">
            <v>20813</v>
          </cell>
          <cell r="P456">
            <v>29400.31667</v>
          </cell>
          <cell r="Q456">
            <v>29400.31667</v>
          </cell>
          <cell r="Y456">
            <v>28614.983339999999</v>
          </cell>
          <cell r="Z456">
            <v>28614.983339999999</v>
          </cell>
          <cell r="AA456">
            <v>4273</v>
          </cell>
          <cell r="AB456">
            <v>4978</v>
          </cell>
          <cell r="AC456">
            <v>149.33173118527492</v>
          </cell>
          <cell r="AD456">
            <v>173.96841627306713</v>
          </cell>
          <cell r="AE456">
            <v>25062</v>
          </cell>
          <cell r="AF456">
            <v>25344</v>
          </cell>
          <cell r="AG456">
            <v>314</v>
          </cell>
          <cell r="AH456">
            <v>32</v>
          </cell>
          <cell r="AI456">
            <v>21947</v>
          </cell>
          <cell r="AJ456">
            <v>408</v>
          </cell>
          <cell r="AK456">
            <v>22323</v>
          </cell>
          <cell r="AL456">
            <v>4790</v>
          </cell>
          <cell r="AM456">
            <v>4775</v>
          </cell>
          <cell r="AN456">
            <v>193</v>
          </cell>
          <cell r="AO456">
            <v>214</v>
          </cell>
        </row>
        <row r="457">
          <cell r="B457" t="str">
            <v>08 สุวรรณภูมิ</v>
          </cell>
          <cell r="C457">
            <v>19469.25</v>
          </cell>
          <cell r="D457">
            <v>19980.400000000001</v>
          </cell>
          <cell r="E457">
            <v>7703.25</v>
          </cell>
          <cell r="F457">
            <v>8621</v>
          </cell>
          <cell r="G457">
            <v>2395</v>
          </cell>
          <cell r="H457">
            <v>0</v>
          </cell>
          <cell r="I457">
            <v>310.92</v>
          </cell>
          <cell r="J457">
            <v>0</v>
          </cell>
          <cell r="M457">
            <v>16111.5240119464</v>
          </cell>
          <cell r="N457">
            <v>14898</v>
          </cell>
          <cell r="P457">
            <v>2550.625</v>
          </cell>
          <cell r="Q457">
            <v>2550.625</v>
          </cell>
          <cell r="Y457">
            <v>1395.625</v>
          </cell>
          <cell r="Z457">
            <v>2020.625</v>
          </cell>
          <cell r="AA457">
            <v>522</v>
          </cell>
          <cell r="AB457">
            <v>508</v>
          </cell>
          <cell r="AC457">
            <v>373.66771159874611</v>
          </cell>
          <cell r="AD457">
            <v>251.24652025982061</v>
          </cell>
          <cell r="AE457">
            <v>15998</v>
          </cell>
          <cell r="AF457">
            <v>16112</v>
          </cell>
          <cell r="AG457">
            <v>136</v>
          </cell>
          <cell r="AH457">
            <v>22</v>
          </cell>
          <cell r="AI457">
            <v>14849</v>
          </cell>
          <cell r="AJ457">
            <v>282</v>
          </cell>
          <cell r="AK457">
            <v>15109</v>
          </cell>
          <cell r="AL457">
            <v>3088</v>
          </cell>
          <cell r="AM457">
            <v>2793</v>
          </cell>
          <cell r="AN457">
            <v>184</v>
          </cell>
          <cell r="AO457">
            <v>185</v>
          </cell>
        </row>
        <row r="458">
          <cell r="B458" t="str">
            <v>09 เสลภูมิ</v>
          </cell>
          <cell r="C458">
            <v>2406</v>
          </cell>
          <cell r="D458">
            <v>2406</v>
          </cell>
          <cell r="E458">
            <v>1480</v>
          </cell>
          <cell r="F458">
            <v>1480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M458">
            <v>11133.140259224117</v>
          </cell>
          <cell r="N458">
            <v>8635</v>
          </cell>
          <cell r="P458">
            <v>3774.5</v>
          </cell>
          <cell r="Q458">
            <v>3774.5</v>
          </cell>
          <cell r="Y458">
            <v>2100.5</v>
          </cell>
          <cell r="Z458">
            <v>2472.5</v>
          </cell>
          <cell r="AA458">
            <v>184</v>
          </cell>
          <cell r="AB458">
            <v>282</v>
          </cell>
          <cell r="AC458">
            <v>87.57914782194716</v>
          </cell>
          <cell r="AD458">
            <v>114.22022244691608</v>
          </cell>
          <cell r="AE458">
            <v>8632</v>
          </cell>
          <cell r="AF458">
            <v>8635</v>
          </cell>
          <cell r="AG458">
            <v>36</v>
          </cell>
          <cell r="AH458">
            <v>33</v>
          </cell>
          <cell r="AI458">
            <v>7191</v>
          </cell>
          <cell r="AJ458">
            <v>132</v>
          </cell>
          <cell r="AK458">
            <v>7290</v>
          </cell>
          <cell r="AL458">
            <v>1146</v>
          </cell>
          <cell r="AM458">
            <v>1301</v>
          </cell>
          <cell r="AN458">
            <v>167</v>
          </cell>
          <cell r="AO458">
            <v>178</v>
          </cell>
        </row>
        <row r="459">
          <cell r="B459" t="str">
            <v>10 หนองพอก</v>
          </cell>
          <cell r="C459">
            <v>21034</v>
          </cell>
          <cell r="D459">
            <v>23668.11</v>
          </cell>
          <cell r="E459">
            <v>8742</v>
          </cell>
          <cell r="F459">
            <v>11376.11</v>
          </cell>
          <cell r="G459">
            <v>338</v>
          </cell>
          <cell r="H459">
            <v>593</v>
          </cell>
          <cell r="I459">
            <v>38.67</v>
          </cell>
          <cell r="J459">
            <v>52.128798860067278</v>
          </cell>
          <cell r="M459">
            <v>17202.634167694523</v>
          </cell>
          <cell r="N459">
            <v>13542</v>
          </cell>
          <cell r="P459">
            <v>5204.25</v>
          </cell>
          <cell r="Q459">
            <v>5204.25</v>
          </cell>
          <cell r="Y459">
            <v>3522.9166700000001</v>
          </cell>
          <cell r="Z459">
            <v>3685.4166700000001</v>
          </cell>
          <cell r="AA459">
            <v>332</v>
          </cell>
          <cell r="AB459">
            <v>435</v>
          </cell>
          <cell r="AC459">
            <v>94.227084477135818</v>
          </cell>
          <cell r="AD459">
            <v>118.09460701495117</v>
          </cell>
          <cell r="AE459">
            <v>17164</v>
          </cell>
          <cell r="AF459">
            <v>17203</v>
          </cell>
          <cell r="AG459">
            <v>120</v>
          </cell>
          <cell r="AH459">
            <v>81</v>
          </cell>
          <cell r="AI459">
            <v>12501</v>
          </cell>
          <cell r="AJ459">
            <v>241</v>
          </cell>
          <cell r="AK459">
            <v>12661</v>
          </cell>
          <cell r="AL459">
            <v>2338</v>
          </cell>
          <cell r="AM459">
            <v>2671</v>
          </cell>
          <cell r="AN459">
            <v>188</v>
          </cell>
          <cell r="AO459">
            <v>211</v>
          </cell>
        </row>
        <row r="460">
          <cell r="B460" t="str">
            <v>11 อาจสามารถ</v>
          </cell>
          <cell r="C460">
            <v>1097</v>
          </cell>
          <cell r="D460">
            <v>4132.46</v>
          </cell>
          <cell r="E460">
            <v>118</v>
          </cell>
          <cell r="F460">
            <v>1521.16</v>
          </cell>
          <cell r="G460">
            <v>0</v>
          </cell>
          <cell r="H460">
            <v>1431</v>
          </cell>
          <cell r="I460">
            <v>0</v>
          </cell>
          <cell r="J460">
            <v>940.86092192800231</v>
          </cell>
          <cell r="M460">
            <v>2077.2442825737803</v>
          </cell>
          <cell r="N460">
            <v>2170</v>
          </cell>
          <cell r="P460">
            <v>1147.5</v>
          </cell>
          <cell r="Q460">
            <v>1147.5</v>
          </cell>
          <cell r="Y460">
            <v>540</v>
          </cell>
          <cell r="Z460">
            <v>540</v>
          </cell>
          <cell r="AA460">
            <v>114</v>
          </cell>
          <cell r="AB460">
            <v>114</v>
          </cell>
          <cell r="AC460">
            <v>211.04166666666666</v>
          </cell>
          <cell r="AD460">
            <v>211.04166666666666</v>
          </cell>
          <cell r="AE460">
            <v>2276</v>
          </cell>
          <cell r="AF460">
            <v>2170</v>
          </cell>
          <cell r="AG460">
            <v>0</v>
          </cell>
          <cell r="AH460">
            <v>106</v>
          </cell>
          <cell r="AI460">
            <v>1935</v>
          </cell>
          <cell r="AJ460">
            <v>46</v>
          </cell>
          <cell r="AK460">
            <v>1875</v>
          </cell>
          <cell r="AL460">
            <v>263</v>
          </cell>
          <cell r="AM460">
            <v>275</v>
          </cell>
          <cell r="AN460">
            <v>131</v>
          </cell>
          <cell r="AO460">
            <v>147</v>
          </cell>
        </row>
        <row r="461">
          <cell r="B461" t="str">
            <v>12 เมืองสรวง</v>
          </cell>
          <cell r="C461">
            <v>689</v>
          </cell>
          <cell r="D461">
            <v>913.75</v>
          </cell>
          <cell r="E461">
            <v>39.25</v>
          </cell>
          <cell r="F461">
            <v>264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M461">
            <v>455.92487556075997</v>
          </cell>
          <cell r="N461">
            <v>507</v>
          </cell>
          <cell r="P461">
            <v>0</v>
          </cell>
          <cell r="Q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565</v>
          </cell>
          <cell r="AF461">
            <v>507</v>
          </cell>
          <cell r="AG461">
            <v>0</v>
          </cell>
          <cell r="AH461">
            <v>58</v>
          </cell>
          <cell r="AI461">
            <v>368</v>
          </cell>
          <cell r="AJ461">
            <v>13</v>
          </cell>
          <cell r="AK461">
            <v>323</v>
          </cell>
          <cell r="AL461">
            <v>37</v>
          </cell>
          <cell r="AM461">
            <v>35</v>
          </cell>
          <cell r="AN461">
            <v>155</v>
          </cell>
          <cell r="AO461">
            <v>108</v>
          </cell>
        </row>
        <row r="462">
          <cell r="B462" t="str">
            <v>13 โพธิ์ชัย</v>
          </cell>
          <cell r="C462">
            <v>24221</v>
          </cell>
          <cell r="D462">
            <v>18885</v>
          </cell>
          <cell r="E462">
            <v>13315</v>
          </cell>
          <cell r="F462">
            <v>14841</v>
          </cell>
          <cell r="G462">
            <v>2900</v>
          </cell>
          <cell r="H462">
            <v>2264</v>
          </cell>
          <cell r="I462">
            <v>217.82</v>
          </cell>
          <cell r="J462">
            <v>152.54191092244457</v>
          </cell>
          <cell r="M462">
            <v>25573.745985248697</v>
          </cell>
          <cell r="N462">
            <v>22297</v>
          </cell>
          <cell r="P462">
            <v>16354.125</v>
          </cell>
          <cell r="Q462">
            <v>16354.125</v>
          </cell>
          <cell r="Y462">
            <v>14416.958329999999</v>
          </cell>
          <cell r="Z462">
            <v>15052.291660000001</v>
          </cell>
          <cell r="AA462">
            <v>2498</v>
          </cell>
          <cell r="AB462">
            <v>2467</v>
          </cell>
          <cell r="AC462">
            <v>173.24487658902737</v>
          </cell>
          <cell r="AD462">
            <v>163.89425759173736</v>
          </cell>
          <cell r="AE462">
            <v>22351</v>
          </cell>
          <cell r="AF462">
            <v>22297</v>
          </cell>
          <cell r="AG462">
            <v>0</v>
          </cell>
          <cell r="AH462">
            <v>54</v>
          </cell>
          <cell r="AI462">
            <v>18196</v>
          </cell>
          <cell r="AJ462">
            <v>347</v>
          </cell>
          <cell r="AK462">
            <v>18489</v>
          </cell>
          <cell r="AL462">
            <v>3272</v>
          </cell>
          <cell r="AM462">
            <v>3174</v>
          </cell>
          <cell r="AN462">
            <v>176</v>
          </cell>
          <cell r="AO462">
            <v>172</v>
          </cell>
        </row>
        <row r="463">
          <cell r="B463" t="str">
            <v>14 โพนทราย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M463">
            <v>0</v>
          </cell>
          <cell r="N463">
            <v>8</v>
          </cell>
          <cell r="P463">
            <v>0</v>
          </cell>
          <cell r="Q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25</v>
          </cell>
          <cell r="AF463">
            <v>25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</row>
        <row r="464">
          <cell r="B464" t="str">
            <v>15 เมยวดี</v>
          </cell>
          <cell r="C464">
            <v>2594.75</v>
          </cell>
          <cell r="D464">
            <v>2594.75</v>
          </cell>
          <cell r="E464">
            <v>956</v>
          </cell>
          <cell r="F464">
            <v>956</v>
          </cell>
          <cell r="G464">
            <v>82</v>
          </cell>
          <cell r="H464">
            <v>138</v>
          </cell>
          <cell r="I464">
            <v>85.28</v>
          </cell>
          <cell r="J464">
            <v>144.85564853556485</v>
          </cell>
          <cell r="M464">
            <v>2961.5341522422395</v>
          </cell>
          <cell r="N464">
            <v>2243</v>
          </cell>
          <cell r="P464">
            <v>0</v>
          </cell>
          <cell r="Q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2975</v>
          </cell>
          <cell r="AF464">
            <v>2962</v>
          </cell>
          <cell r="AG464">
            <v>0</v>
          </cell>
          <cell r="AH464">
            <v>13</v>
          </cell>
          <cell r="AI464">
            <v>2553</v>
          </cell>
          <cell r="AJ464">
            <v>48</v>
          </cell>
          <cell r="AK464">
            <v>2588</v>
          </cell>
          <cell r="AL464">
            <v>566</v>
          </cell>
          <cell r="AM464">
            <v>571</v>
          </cell>
          <cell r="AN464">
            <v>186</v>
          </cell>
          <cell r="AO464">
            <v>221</v>
          </cell>
        </row>
        <row r="465">
          <cell r="B465" t="str">
            <v>16 ศรีสมเด็จ</v>
          </cell>
          <cell r="C465">
            <v>82.75</v>
          </cell>
          <cell r="D465">
            <v>75.25</v>
          </cell>
          <cell r="E465">
            <v>30</v>
          </cell>
          <cell r="F465">
            <v>30</v>
          </cell>
          <cell r="G465">
            <v>3</v>
          </cell>
          <cell r="H465">
            <v>0</v>
          </cell>
          <cell r="I465">
            <v>100</v>
          </cell>
          <cell r="J465">
            <v>0</v>
          </cell>
          <cell r="M465">
            <v>42.512303757039994</v>
          </cell>
          <cell r="N465">
            <v>65</v>
          </cell>
          <cell r="P465">
            <v>0</v>
          </cell>
          <cell r="Q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85</v>
          </cell>
          <cell r="AF465">
            <v>65</v>
          </cell>
          <cell r="AG465">
            <v>0</v>
          </cell>
          <cell r="AH465">
            <v>20</v>
          </cell>
          <cell r="AI465">
            <v>8</v>
          </cell>
          <cell r="AJ465">
            <v>0</v>
          </cell>
          <cell r="AK465">
            <v>0</v>
          </cell>
          <cell r="AL465">
            <v>1</v>
          </cell>
          <cell r="AM465">
            <v>0</v>
          </cell>
          <cell r="AN465">
            <v>39</v>
          </cell>
          <cell r="AO465">
            <v>0</v>
          </cell>
        </row>
        <row r="466">
          <cell r="B466" t="str">
            <v>17 จังหาร</v>
          </cell>
          <cell r="C466">
            <v>73</v>
          </cell>
          <cell r="D466">
            <v>53</v>
          </cell>
          <cell r="E466">
            <v>42</v>
          </cell>
          <cell r="F466">
            <v>42</v>
          </cell>
          <cell r="G466">
            <v>1</v>
          </cell>
          <cell r="H466">
            <v>0</v>
          </cell>
          <cell r="I466">
            <v>34.39</v>
          </cell>
          <cell r="J466">
            <v>0</v>
          </cell>
          <cell r="M466">
            <v>84.508518859440002</v>
          </cell>
          <cell r="N466">
            <v>78</v>
          </cell>
          <cell r="P466">
            <v>0</v>
          </cell>
          <cell r="Q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78</v>
          </cell>
          <cell r="AF466">
            <v>78</v>
          </cell>
          <cell r="AG466">
            <v>0</v>
          </cell>
          <cell r="AH466">
            <v>0</v>
          </cell>
          <cell r="AI466">
            <v>20</v>
          </cell>
          <cell r="AJ466">
            <v>0</v>
          </cell>
          <cell r="AK466">
            <v>20</v>
          </cell>
          <cell r="AL466">
            <v>3</v>
          </cell>
          <cell r="AM466">
            <v>3</v>
          </cell>
          <cell r="AN466">
            <v>100</v>
          </cell>
          <cell r="AO466">
            <v>150</v>
          </cell>
        </row>
        <row r="467">
          <cell r="B467" t="str">
            <v>18 เชียงขวัญ</v>
          </cell>
          <cell r="C467">
            <v>25.25</v>
          </cell>
          <cell r="D467">
            <v>25.25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M467">
            <v>2.6205488018100001</v>
          </cell>
          <cell r="N467">
            <v>4</v>
          </cell>
          <cell r="P467">
            <v>0</v>
          </cell>
          <cell r="Q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22</v>
          </cell>
          <cell r="AF467">
            <v>22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</row>
        <row r="468">
          <cell r="B468" t="str">
            <v>19 หนองฮี</v>
          </cell>
          <cell r="C468">
            <v>549</v>
          </cell>
          <cell r="D468">
            <v>646</v>
          </cell>
          <cell r="E468">
            <v>18</v>
          </cell>
          <cell r="F468">
            <v>115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M468">
            <v>180.50302698469997</v>
          </cell>
          <cell r="N468">
            <v>201</v>
          </cell>
          <cell r="P468">
            <v>0</v>
          </cell>
          <cell r="Q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405</v>
          </cell>
          <cell r="AF468">
            <v>405</v>
          </cell>
          <cell r="AG468">
            <v>0</v>
          </cell>
          <cell r="AH468">
            <v>0</v>
          </cell>
          <cell r="AI468">
            <v>54</v>
          </cell>
          <cell r="AJ468">
            <v>8</v>
          </cell>
          <cell r="AK468">
            <v>62</v>
          </cell>
          <cell r="AL468">
            <v>4</v>
          </cell>
          <cell r="AM468">
            <v>5</v>
          </cell>
          <cell r="AN468">
            <v>56</v>
          </cell>
          <cell r="AO468">
            <v>81</v>
          </cell>
        </row>
        <row r="469">
          <cell r="B469" t="str">
            <v>20 ทุ่งเขาหลวง</v>
          </cell>
          <cell r="C469">
            <v>159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M469">
            <v>284.58485684653999</v>
          </cell>
          <cell r="N469">
            <v>244</v>
          </cell>
          <cell r="P469">
            <v>0</v>
          </cell>
          <cell r="Q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288</v>
          </cell>
          <cell r="AF469">
            <v>244</v>
          </cell>
          <cell r="AG469">
            <v>0</v>
          </cell>
          <cell r="AH469">
            <v>44</v>
          </cell>
          <cell r="AI469">
            <v>21</v>
          </cell>
          <cell r="AJ469">
            <v>7</v>
          </cell>
          <cell r="AK469">
            <v>7</v>
          </cell>
          <cell r="AL469">
            <v>4</v>
          </cell>
          <cell r="AM469">
            <v>1</v>
          </cell>
          <cell r="AN469">
            <v>48</v>
          </cell>
          <cell r="AO469">
            <v>143</v>
          </cell>
        </row>
        <row r="470">
          <cell r="B470" t="str">
            <v>กาฬสินธุ์</v>
          </cell>
          <cell r="C470">
            <v>201385.55</v>
          </cell>
          <cell r="D470">
            <v>187089.22999999998</v>
          </cell>
          <cell r="E470">
            <v>108410.47</v>
          </cell>
          <cell r="F470">
            <v>108793.63</v>
          </cell>
          <cell r="G470">
            <v>6517</v>
          </cell>
          <cell r="H470">
            <v>18162</v>
          </cell>
          <cell r="I470">
            <v>60</v>
          </cell>
          <cell r="J470">
            <v>167</v>
          </cell>
          <cell r="M470">
            <v>240854.48472191047</v>
          </cell>
          <cell r="N470">
            <v>196510</v>
          </cell>
          <cell r="P470">
            <v>144112.90591</v>
          </cell>
          <cell r="Q470">
            <v>143395.23924</v>
          </cell>
          <cell r="Y470">
            <v>124396.63299000001</v>
          </cell>
          <cell r="Z470">
            <v>127472.46632000001</v>
          </cell>
          <cell r="AA470">
            <v>23135</v>
          </cell>
          <cell r="AB470">
            <v>22086</v>
          </cell>
          <cell r="AC470">
            <v>186</v>
          </cell>
          <cell r="AD470">
            <v>173</v>
          </cell>
          <cell r="AE470">
            <v>215274</v>
          </cell>
          <cell r="AF470">
            <v>214605</v>
          </cell>
          <cell r="AG470">
            <v>1325</v>
          </cell>
          <cell r="AH470">
            <v>1994</v>
          </cell>
          <cell r="AI470">
            <v>178560</v>
          </cell>
          <cell r="AJ470">
            <v>9032</v>
          </cell>
          <cell r="AK470">
            <v>184792</v>
          </cell>
          <cell r="AL470">
            <v>35871</v>
          </cell>
          <cell r="AM470">
            <v>35032</v>
          </cell>
          <cell r="AN470">
            <v>201</v>
          </cell>
          <cell r="AO470">
            <v>190</v>
          </cell>
        </row>
        <row r="471">
          <cell r="B471" t="str">
            <v>01 เมืองกาฬสินธุ์</v>
          </cell>
          <cell r="C471">
            <v>18992.75</v>
          </cell>
          <cell r="D471">
            <v>505.25</v>
          </cell>
          <cell r="E471">
            <v>9562.75</v>
          </cell>
          <cell r="F471">
            <v>279.25</v>
          </cell>
          <cell r="G471">
            <v>191</v>
          </cell>
          <cell r="H471">
            <v>0</v>
          </cell>
          <cell r="I471">
            <v>20</v>
          </cell>
          <cell r="J471">
            <v>0</v>
          </cell>
          <cell r="M471">
            <v>24312</v>
          </cell>
          <cell r="N471">
            <v>17462</v>
          </cell>
          <cell r="P471">
            <v>12286.74271</v>
          </cell>
          <cell r="Q471">
            <v>12286.74271</v>
          </cell>
          <cell r="Y471">
            <v>11951.74271</v>
          </cell>
          <cell r="Z471">
            <v>11951.74271</v>
          </cell>
          <cell r="AA471">
            <v>1569</v>
          </cell>
          <cell r="AB471">
            <v>1139</v>
          </cell>
          <cell r="AC471">
            <v>131.24908822020652</v>
          </cell>
          <cell r="AD471">
            <v>95.283897305383007</v>
          </cell>
          <cell r="AE471">
            <v>18051</v>
          </cell>
          <cell r="AF471">
            <v>17462</v>
          </cell>
          <cell r="AG471">
            <v>53</v>
          </cell>
          <cell r="AH471">
            <v>642</v>
          </cell>
          <cell r="AI471">
            <v>18051</v>
          </cell>
          <cell r="AJ471">
            <v>860</v>
          </cell>
          <cell r="AK471">
            <v>17462</v>
          </cell>
          <cell r="AL471">
            <v>3864</v>
          </cell>
          <cell r="AM471">
            <v>3207</v>
          </cell>
          <cell r="AN471">
            <v>212</v>
          </cell>
          <cell r="AO471">
            <v>184</v>
          </cell>
        </row>
        <row r="472">
          <cell r="B472" t="str">
            <v>02 กมลาไสย</v>
          </cell>
          <cell r="C472">
            <v>295</v>
          </cell>
          <cell r="D472">
            <v>735</v>
          </cell>
          <cell r="E472">
            <v>170</v>
          </cell>
          <cell r="F472">
            <v>580</v>
          </cell>
          <cell r="G472">
            <v>33</v>
          </cell>
          <cell r="H472">
            <v>41</v>
          </cell>
          <cell r="I472">
            <v>196.93</v>
          </cell>
          <cell r="J472">
            <v>71.393965517241384</v>
          </cell>
          <cell r="M472">
            <v>699.19266998924968</v>
          </cell>
          <cell r="N472">
            <v>617</v>
          </cell>
          <cell r="P472">
            <v>0</v>
          </cell>
          <cell r="Q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649</v>
          </cell>
          <cell r="AF472">
            <v>617</v>
          </cell>
          <cell r="AG472">
            <v>0</v>
          </cell>
          <cell r="AH472">
            <v>32</v>
          </cell>
          <cell r="AI472">
            <v>449</v>
          </cell>
          <cell r="AJ472">
            <v>39</v>
          </cell>
          <cell r="AK472">
            <v>456</v>
          </cell>
          <cell r="AL472">
            <v>57</v>
          </cell>
          <cell r="AM472">
            <v>52</v>
          </cell>
          <cell r="AN472">
            <v>131</v>
          </cell>
          <cell r="AO472">
            <v>114</v>
          </cell>
        </row>
        <row r="473">
          <cell r="B473" t="str">
            <v>03 กุฉินารายณ์</v>
          </cell>
          <cell r="C473">
            <v>44671</v>
          </cell>
          <cell r="D473">
            <v>47715</v>
          </cell>
          <cell r="E473">
            <v>33397</v>
          </cell>
          <cell r="F473">
            <v>33397</v>
          </cell>
          <cell r="G473">
            <v>2254</v>
          </cell>
          <cell r="H473">
            <v>12243</v>
          </cell>
          <cell r="I473">
            <v>67.5</v>
          </cell>
          <cell r="J473">
            <v>366.58469323591942</v>
          </cell>
          <cell r="M473">
            <v>54249.662930963583</v>
          </cell>
          <cell r="N473">
            <v>47382</v>
          </cell>
          <cell r="P473">
            <v>33169.672780000001</v>
          </cell>
          <cell r="Q473">
            <v>32869.006110000002</v>
          </cell>
          <cell r="Y473">
            <v>31709.33944</v>
          </cell>
          <cell r="Z473">
            <v>32119.33944</v>
          </cell>
          <cell r="AA473">
            <v>5050</v>
          </cell>
          <cell r="AB473">
            <v>4925</v>
          </cell>
          <cell r="AC473">
            <v>159.26143633473305</v>
          </cell>
          <cell r="AD473">
            <v>153.33994434787169</v>
          </cell>
          <cell r="AE473">
            <v>54277</v>
          </cell>
          <cell r="AF473">
            <v>54250</v>
          </cell>
          <cell r="AG473">
            <v>274</v>
          </cell>
          <cell r="AH473">
            <v>301</v>
          </cell>
          <cell r="AI473">
            <v>44002</v>
          </cell>
          <cell r="AJ473">
            <v>2000</v>
          </cell>
          <cell r="AK473">
            <v>45701</v>
          </cell>
          <cell r="AL473">
            <v>9633</v>
          </cell>
          <cell r="AM473">
            <v>9491</v>
          </cell>
          <cell r="AN473">
            <v>211</v>
          </cell>
          <cell r="AO473">
            <v>208</v>
          </cell>
        </row>
        <row r="474">
          <cell r="B474" t="str">
            <v>04 ท่าคันโท</v>
          </cell>
          <cell r="C474">
            <v>20789</v>
          </cell>
          <cell r="D474">
            <v>24599</v>
          </cell>
          <cell r="E474">
            <v>10593</v>
          </cell>
          <cell r="F474">
            <v>14519</v>
          </cell>
          <cell r="G474">
            <v>488</v>
          </cell>
          <cell r="H474">
            <v>1555</v>
          </cell>
          <cell r="I474">
            <v>46.03</v>
          </cell>
          <cell r="J474">
            <v>107.10104001653006</v>
          </cell>
          <cell r="M474">
            <v>15418.14884022841</v>
          </cell>
          <cell r="N474">
            <v>10143</v>
          </cell>
          <cell r="P474">
            <v>14487.125</v>
          </cell>
          <cell r="Q474">
            <v>14487.125</v>
          </cell>
          <cell r="Y474">
            <v>13343.125</v>
          </cell>
          <cell r="Z474">
            <v>13343.125</v>
          </cell>
          <cell r="AA474">
            <v>1441</v>
          </cell>
          <cell r="AB474">
            <v>1446</v>
          </cell>
          <cell r="AC474">
            <v>108.01817415335613</v>
          </cell>
          <cell r="AD474">
            <v>108.3962714881259</v>
          </cell>
          <cell r="AE474">
            <v>15332</v>
          </cell>
          <cell r="AF474">
            <v>15418</v>
          </cell>
          <cell r="AG474">
            <v>108</v>
          </cell>
          <cell r="AH474">
            <v>22</v>
          </cell>
          <cell r="AI474">
            <v>9290</v>
          </cell>
          <cell r="AJ474">
            <v>429</v>
          </cell>
          <cell r="AK474">
            <v>9697</v>
          </cell>
          <cell r="AL474">
            <v>1810</v>
          </cell>
          <cell r="AM474">
            <v>2067</v>
          </cell>
          <cell r="AN474">
            <v>183</v>
          </cell>
          <cell r="AO474">
            <v>213</v>
          </cell>
        </row>
        <row r="475">
          <cell r="B475" t="str">
            <v>05 ยางตลาด</v>
          </cell>
          <cell r="C475">
            <v>3199</v>
          </cell>
          <cell r="D475">
            <v>3199</v>
          </cell>
          <cell r="E475">
            <v>1392</v>
          </cell>
          <cell r="F475">
            <v>1404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M475">
            <v>3362.6754127251306</v>
          </cell>
          <cell r="N475">
            <v>2778</v>
          </cell>
          <cell r="P475">
            <v>4469.2083300000004</v>
          </cell>
          <cell r="Q475">
            <v>4469.2083300000004</v>
          </cell>
          <cell r="Y475">
            <v>3317.7083299999999</v>
          </cell>
          <cell r="Z475">
            <v>3709.7083299999999</v>
          </cell>
          <cell r="AA475">
            <v>426</v>
          </cell>
          <cell r="AB475">
            <v>451</v>
          </cell>
          <cell r="AC475">
            <v>128.50461551272051</v>
          </cell>
          <cell r="AD475">
            <v>121.51898745096221</v>
          </cell>
          <cell r="AE475">
            <v>3416</v>
          </cell>
          <cell r="AF475">
            <v>3363</v>
          </cell>
          <cell r="AG475">
            <v>0</v>
          </cell>
          <cell r="AH475">
            <v>53</v>
          </cell>
          <cell r="AI475">
            <v>1902</v>
          </cell>
          <cell r="AJ475">
            <v>169</v>
          </cell>
          <cell r="AK475">
            <v>2018</v>
          </cell>
          <cell r="AL475">
            <v>192</v>
          </cell>
          <cell r="AM475">
            <v>201</v>
          </cell>
          <cell r="AN475">
            <v>114</v>
          </cell>
          <cell r="AO475">
            <v>100</v>
          </cell>
        </row>
        <row r="476">
          <cell r="B476" t="str">
            <v>06 สมเด็จ</v>
          </cell>
          <cell r="C476">
            <v>10422</v>
          </cell>
          <cell r="D476">
            <v>12919</v>
          </cell>
          <cell r="E476">
            <v>5923</v>
          </cell>
          <cell r="F476">
            <v>8810</v>
          </cell>
          <cell r="G476">
            <v>100</v>
          </cell>
          <cell r="H476">
            <v>0</v>
          </cell>
          <cell r="I476">
            <v>16.8</v>
          </cell>
          <cell r="J476">
            <v>0</v>
          </cell>
          <cell r="M476">
            <v>10108.153406577299</v>
          </cell>
          <cell r="N476">
            <v>8805</v>
          </cell>
          <cell r="P476">
            <v>5683.375</v>
          </cell>
          <cell r="Q476">
            <v>5683.375</v>
          </cell>
          <cell r="Y476">
            <v>2257.0416700000001</v>
          </cell>
          <cell r="Z476">
            <v>2557.875</v>
          </cell>
          <cell r="AA476">
            <v>401</v>
          </cell>
          <cell r="AB476">
            <v>411</v>
          </cell>
          <cell r="AC476">
            <v>177.8323392673561</v>
          </cell>
          <cell r="AD476">
            <v>160.62519343986708</v>
          </cell>
          <cell r="AE476">
            <v>10129</v>
          </cell>
          <cell r="AF476">
            <v>10108</v>
          </cell>
          <cell r="AG476">
            <v>0</v>
          </cell>
          <cell r="AH476">
            <v>21</v>
          </cell>
          <cell r="AI476">
            <v>8866</v>
          </cell>
          <cell r="AJ476">
            <v>460</v>
          </cell>
          <cell r="AK476">
            <v>9305</v>
          </cell>
          <cell r="AL476">
            <v>1636</v>
          </cell>
          <cell r="AM476">
            <v>1610</v>
          </cell>
          <cell r="AN476">
            <v>180</v>
          </cell>
          <cell r="AO476">
            <v>173</v>
          </cell>
        </row>
        <row r="477">
          <cell r="B477" t="str">
            <v>07 สหัสขันธ์</v>
          </cell>
          <cell r="C477">
            <v>15746.75</v>
          </cell>
          <cell r="D477">
            <v>15746.75</v>
          </cell>
          <cell r="E477">
            <v>7391.25</v>
          </cell>
          <cell r="F477">
            <v>7391.25</v>
          </cell>
          <cell r="G477">
            <v>136</v>
          </cell>
          <cell r="H477">
            <v>230</v>
          </cell>
          <cell r="I477">
            <v>18.34</v>
          </cell>
          <cell r="J477">
            <v>31.079249112125826</v>
          </cell>
          <cell r="M477">
            <v>14382.074229796901</v>
          </cell>
          <cell r="N477">
            <v>11473</v>
          </cell>
          <cell r="P477">
            <v>7135.7916699999996</v>
          </cell>
          <cell r="Q477">
            <v>7135.7916699999996</v>
          </cell>
          <cell r="Y477">
            <v>7135.7916699999996</v>
          </cell>
          <cell r="Z477">
            <v>7135.7916699999996</v>
          </cell>
          <cell r="AA477">
            <v>1147</v>
          </cell>
          <cell r="AB477">
            <v>1066</v>
          </cell>
          <cell r="AC477">
            <v>160.71891104830979</v>
          </cell>
          <cell r="AD477">
            <v>149.32506897724497</v>
          </cell>
          <cell r="AE477">
            <v>13813</v>
          </cell>
          <cell r="AF477">
            <v>14382</v>
          </cell>
          <cell r="AG477">
            <v>608</v>
          </cell>
          <cell r="AH477">
            <v>39</v>
          </cell>
          <cell r="AI477">
            <v>12968</v>
          </cell>
          <cell r="AJ477">
            <v>658</v>
          </cell>
          <cell r="AK477">
            <v>13587</v>
          </cell>
          <cell r="AL477">
            <v>2440</v>
          </cell>
          <cell r="AM477">
            <v>2388</v>
          </cell>
          <cell r="AN477">
            <v>211</v>
          </cell>
          <cell r="AO477">
            <v>176</v>
          </cell>
        </row>
        <row r="478">
          <cell r="B478" t="str">
            <v>08 เขาวง</v>
          </cell>
          <cell r="C478">
            <v>2395</v>
          </cell>
          <cell r="D478">
            <v>2395</v>
          </cell>
          <cell r="E478">
            <v>1774</v>
          </cell>
          <cell r="F478">
            <v>1774</v>
          </cell>
          <cell r="G478">
            <v>61</v>
          </cell>
          <cell r="H478">
            <v>0</v>
          </cell>
          <cell r="I478">
            <v>34.28</v>
          </cell>
          <cell r="J478">
            <v>0</v>
          </cell>
          <cell r="M478">
            <v>2918.5264789636799</v>
          </cell>
          <cell r="N478">
            <v>2191</v>
          </cell>
          <cell r="P478">
            <v>2501</v>
          </cell>
          <cell r="Q478">
            <v>2397</v>
          </cell>
          <cell r="Y478">
            <v>2397</v>
          </cell>
          <cell r="Z478">
            <v>2397</v>
          </cell>
          <cell r="AA478">
            <v>479</v>
          </cell>
          <cell r="AB478">
            <v>466</v>
          </cell>
          <cell r="AC478">
            <v>199.72882770129328</v>
          </cell>
          <cell r="AD478">
            <v>194.35753024614101</v>
          </cell>
          <cell r="AE478">
            <v>2935</v>
          </cell>
          <cell r="AF478">
            <v>2919</v>
          </cell>
          <cell r="AG478">
            <v>0</v>
          </cell>
          <cell r="AH478">
            <v>16</v>
          </cell>
          <cell r="AI478">
            <v>1653</v>
          </cell>
          <cell r="AJ478">
            <v>121</v>
          </cell>
          <cell r="AK478">
            <v>1758</v>
          </cell>
          <cell r="AL478">
            <v>264</v>
          </cell>
          <cell r="AM478">
            <v>287</v>
          </cell>
          <cell r="AN478">
            <v>161</v>
          </cell>
          <cell r="AO478">
            <v>163</v>
          </cell>
        </row>
        <row r="479">
          <cell r="B479" t="str">
            <v>09 ห้วยเม็ก</v>
          </cell>
          <cell r="C479">
            <v>10154.75</v>
          </cell>
          <cell r="D479">
            <v>5206</v>
          </cell>
          <cell r="E479">
            <v>5178.5</v>
          </cell>
          <cell r="F479">
            <v>4459.75</v>
          </cell>
          <cell r="G479">
            <v>996</v>
          </cell>
          <cell r="H479">
            <v>77</v>
          </cell>
          <cell r="I479">
            <v>192.41</v>
          </cell>
          <cell r="J479">
            <v>17.337014406637142</v>
          </cell>
          <cell r="M479">
            <v>5377.529134969147</v>
          </cell>
          <cell r="N479">
            <v>6472</v>
          </cell>
          <cell r="P479">
            <v>2874.4166700000001</v>
          </cell>
          <cell r="Q479">
            <v>2844.4166700000001</v>
          </cell>
          <cell r="Y479">
            <v>2086.9166700000001</v>
          </cell>
          <cell r="Z479">
            <v>2056.9166700000001</v>
          </cell>
          <cell r="AA479">
            <v>340</v>
          </cell>
          <cell r="AB479">
            <v>329</v>
          </cell>
          <cell r="AC479">
            <v>162.92377085185677</v>
          </cell>
          <cell r="AD479">
            <v>159.82052398846085</v>
          </cell>
          <cell r="AE479">
            <v>6645</v>
          </cell>
          <cell r="AF479">
            <v>6472</v>
          </cell>
          <cell r="AG479">
            <v>20</v>
          </cell>
          <cell r="AH479">
            <v>193</v>
          </cell>
          <cell r="AI479">
            <v>5396</v>
          </cell>
          <cell r="AJ479">
            <v>296</v>
          </cell>
          <cell r="AK479">
            <v>5499</v>
          </cell>
          <cell r="AL479">
            <v>1176</v>
          </cell>
          <cell r="AM479">
            <v>1026</v>
          </cell>
          <cell r="AN479">
            <v>190</v>
          </cell>
          <cell r="AO479">
            <v>187</v>
          </cell>
        </row>
        <row r="480">
          <cell r="B480" t="str">
            <v>10 คำม่วง</v>
          </cell>
          <cell r="C480">
            <v>15063</v>
          </cell>
          <cell r="D480">
            <v>19499.919999999998</v>
          </cell>
          <cell r="E480">
            <v>9618</v>
          </cell>
          <cell r="F480">
            <v>13325</v>
          </cell>
          <cell r="G480">
            <v>0</v>
          </cell>
          <cell r="H480">
            <v>1233</v>
          </cell>
          <cell r="I480">
            <v>0</v>
          </cell>
          <cell r="J480">
            <v>92.524914821763602</v>
          </cell>
          <cell r="M480">
            <v>18541.9920580121</v>
          </cell>
          <cell r="N480">
            <v>21281</v>
          </cell>
          <cell r="P480">
            <v>6536.6666699999996</v>
          </cell>
          <cell r="Q480">
            <v>6536.6666699999996</v>
          </cell>
          <cell r="Y480">
            <v>4465</v>
          </cell>
          <cell r="Z480">
            <v>4123.75</v>
          </cell>
          <cell r="AA480">
            <v>629</v>
          </cell>
          <cell r="AB480">
            <v>577</v>
          </cell>
          <cell r="AC480">
            <v>140.77081000447927</v>
          </cell>
          <cell r="AD480">
            <v>140.01060927553803</v>
          </cell>
          <cell r="AE480">
            <v>21313</v>
          </cell>
          <cell r="AF480">
            <v>21281</v>
          </cell>
          <cell r="AG480">
            <v>79</v>
          </cell>
          <cell r="AH480">
            <v>111</v>
          </cell>
          <cell r="AI480">
            <v>15324</v>
          </cell>
          <cell r="AJ480">
            <v>852</v>
          </cell>
          <cell r="AK480">
            <v>16065</v>
          </cell>
          <cell r="AL480">
            <v>3488</v>
          </cell>
          <cell r="AM480">
            <v>3401</v>
          </cell>
          <cell r="AN480">
            <v>208</v>
          </cell>
          <cell r="AO480">
            <v>212</v>
          </cell>
        </row>
        <row r="481">
          <cell r="B481" t="str">
            <v>11 ร่องคำ</v>
          </cell>
          <cell r="C481">
            <v>1691</v>
          </cell>
          <cell r="D481">
            <v>2275</v>
          </cell>
          <cell r="E481">
            <v>1492</v>
          </cell>
          <cell r="F481">
            <v>2041</v>
          </cell>
          <cell r="G481">
            <v>131</v>
          </cell>
          <cell r="H481">
            <v>19</v>
          </cell>
          <cell r="I481">
            <v>87.5</v>
          </cell>
          <cell r="J481">
            <v>9.1376776090151886</v>
          </cell>
          <cell r="M481">
            <v>1939.1864135875196</v>
          </cell>
          <cell r="N481">
            <v>1921</v>
          </cell>
          <cell r="P481">
            <v>0</v>
          </cell>
          <cell r="Q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1921</v>
          </cell>
          <cell r="AF481">
            <v>1921</v>
          </cell>
          <cell r="AG481">
            <v>0</v>
          </cell>
          <cell r="AH481">
            <v>0</v>
          </cell>
          <cell r="AI481">
            <v>1390</v>
          </cell>
          <cell r="AJ481">
            <v>85</v>
          </cell>
          <cell r="AK481">
            <v>1475</v>
          </cell>
          <cell r="AL481">
            <v>220</v>
          </cell>
          <cell r="AM481">
            <v>207</v>
          </cell>
          <cell r="AN481">
            <v>132</v>
          </cell>
          <cell r="AO481">
            <v>140</v>
          </cell>
        </row>
        <row r="482">
          <cell r="B482" t="str">
            <v>12 หนองกุงศรี</v>
          </cell>
          <cell r="C482">
            <v>16281</v>
          </cell>
          <cell r="D482">
            <v>20629</v>
          </cell>
          <cell r="E482">
            <v>3870</v>
          </cell>
          <cell r="F482">
            <v>3870</v>
          </cell>
          <cell r="G482">
            <v>194</v>
          </cell>
          <cell r="H482">
            <v>0</v>
          </cell>
          <cell r="I482">
            <v>50</v>
          </cell>
          <cell r="J482">
            <v>0</v>
          </cell>
          <cell r="M482">
            <v>28495.393279377557</v>
          </cell>
          <cell r="N482">
            <v>20627</v>
          </cell>
          <cell r="P482">
            <v>29336.71</v>
          </cell>
          <cell r="Q482">
            <v>29228.71</v>
          </cell>
          <cell r="Y482">
            <v>24411.71</v>
          </cell>
          <cell r="Z482">
            <v>26517.71</v>
          </cell>
          <cell r="AA482">
            <v>7610</v>
          </cell>
          <cell r="AB482">
            <v>7426</v>
          </cell>
          <cell r="AC482">
            <v>311.72181301514723</v>
          </cell>
          <cell r="AD482">
            <v>280.04963475352889</v>
          </cell>
          <cell r="AE482">
            <v>20656</v>
          </cell>
          <cell r="AF482">
            <v>20627</v>
          </cell>
          <cell r="AG482">
            <v>79</v>
          </cell>
          <cell r="AH482">
            <v>108</v>
          </cell>
          <cell r="AI482">
            <v>19712</v>
          </cell>
          <cell r="AJ482">
            <v>918</v>
          </cell>
          <cell r="AK482">
            <v>20522</v>
          </cell>
          <cell r="AL482">
            <v>3472</v>
          </cell>
          <cell r="AM482">
            <v>3475</v>
          </cell>
          <cell r="AN482">
            <v>176</v>
          </cell>
          <cell r="AO482">
            <v>169</v>
          </cell>
        </row>
        <row r="483">
          <cell r="B483" t="str">
            <v>13 นามน</v>
          </cell>
          <cell r="C483">
            <v>2856.43</v>
          </cell>
          <cell r="D483">
            <v>3542.75</v>
          </cell>
          <cell r="E483">
            <v>643.07000000000005</v>
          </cell>
          <cell r="F483">
            <v>2523.38</v>
          </cell>
          <cell r="G483">
            <v>20</v>
          </cell>
          <cell r="H483">
            <v>68</v>
          </cell>
          <cell r="I483">
            <v>31.61</v>
          </cell>
          <cell r="J483">
            <v>27.062511393448467</v>
          </cell>
          <cell r="M483">
            <v>8447.8346002454091</v>
          </cell>
          <cell r="N483">
            <v>5425</v>
          </cell>
          <cell r="P483">
            <v>1791</v>
          </cell>
          <cell r="Q483">
            <v>1791</v>
          </cell>
          <cell r="Y483">
            <v>1340</v>
          </cell>
          <cell r="Z483">
            <v>1340</v>
          </cell>
          <cell r="AA483">
            <v>268</v>
          </cell>
          <cell r="AB483">
            <v>225</v>
          </cell>
          <cell r="AC483">
            <v>199.72201492537314</v>
          </cell>
          <cell r="AD483">
            <v>168.24067164179104</v>
          </cell>
          <cell r="AE483">
            <v>5565</v>
          </cell>
          <cell r="AF483">
            <v>5425</v>
          </cell>
          <cell r="AG483">
            <v>0</v>
          </cell>
          <cell r="AH483">
            <v>140</v>
          </cell>
          <cell r="AI483">
            <v>5177</v>
          </cell>
          <cell r="AJ483">
            <v>276</v>
          </cell>
          <cell r="AK483">
            <v>5313</v>
          </cell>
          <cell r="AL483">
            <v>987</v>
          </cell>
          <cell r="AM483">
            <v>943</v>
          </cell>
          <cell r="AN483">
            <v>184</v>
          </cell>
          <cell r="AO483">
            <v>177</v>
          </cell>
        </row>
        <row r="484">
          <cell r="B484" t="str">
            <v>14 ห้วยผึ้ง</v>
          </cell>
          <cell r="C484">
            <v>9992</v>
          </cell>
          <cell r="D484">
            <v>9992</v>
          </cell>
          <cell r="E484">
            <v>3729</v>
          </cell>
          <cell r="F484">
            <v>3729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M484">
            <v>12658.409725662799</v>
          </cell>
          <cell r="N484">
            <v>10602</v>
          </cell>
          <cell r="P484">
            <v>8754</v>
          </cell>
          <cell r="Q484">
            <v>8754</v>
          </cell>
          <cell r="Y484">
            <v>6972</v>
          </cell>
          <cell r="Z484">
            <v>6972</v>
          </cell>
          <cell r="AA484">
            <v>1117</v>
          </cell>
          <cell r="AB484">
            <v>1020</v>
          </cell>
          <cell r="AC484">
            <v>160.18741633247274</v>
          </cell>
          <cell r="AD484">
            <v>146.28609676850257</v>
          </cell>
          <cell r="AE484">
            <v>10577</v>
          </cell>
          <cell r="AF484">
            <v>10602</v>
          </cell>
          <cell r="AG484">
            <v>34</v>
          </cell>
          <cell r="AH484">
            <v>9</v>
          </cell>
          <cell r="AI484">
            <v>10011</v>
          </cell>
          <cell r="AJ484">
            <v>469</v>
          </cell>
          <cell r="AK484">
            <v>10471</v>
          </cell>
          <cell r="AL484">
            <v>2149</v>
          </cell>
          <cell r="AM484">
            <v>2035</v>
          </cell>
          <cell r="AN484">
            <v>220</v>
          </cell>
          <cell r="AO484">
            <v>194</v>
          </cell>
        </row>
        <row r="485">
          <cell r="B485" t="str">
            <v>15 สามชัย</v>
          </cell>
          <cell r="C485">
            <v>8995</v>
          </cell>
          <cell r="D485">
            <v>4769.96</v>
          </cell>
          <cell r="E485">
            <v>5196</v>
          </cell>
          <cell r="F485">
            <v>4509.5</v>
          </cell>
          <cell r="G485">
            <v>583</v>
          </cell>
          <cell r="H485">
            <v>2125</v>
          </cell>
          <cell r="I485">
            <v>112.13</v>
          </cell>
          <cell r="J485">
            <v>471.18660605388624</v>
          </cell>
          <cell r="M485">
            <v>15036.236324473601</v>
          </cell>
          <cell r="N485">
            <v>8520</v>
          </cell>
          <cell r="P485">
            <v>5142</v>
          </cell>
          <cell r="Q485">
            <v>5142</v>
          </cell>
          <cell r="Y485">
            <v>4764</v>
          </cell>
          <cell r="Z485">
            <v>4836</v>
          </cell>
          <cell r="AA485">
            <v>904</v>
          </cell>
          <cell r="AB485">
            <v>768</v>
          </cell>
          <cell r="AC485">
            <v>189.82997481108313</v>
          </cell>
          <cell r="AD485">
            <v>158.88833746898263</v>
          </cell>
          <cell r="AE485">
            <v>8499</v>
          </cell>
          <cell r="AF485">
            <v>8520</v>
          </cell>
          <cell r="AG485">
            <v>21</v>
          </cell>
          <cell r="AH485">
            <v>0</v>
          </cell>
          <cell r="AI485">
            <v>7057</v>
          </cell>
          <cell r="AJ485">
            <v>431</v>
          </cell>
          <cell r="AK485">
            <v>7488</v>
          </cell>
          <cell r="AL485">
            <v>1113</v>
          </cell>
          <cell r="AM485">
            <v>1190</v>
          </cell>
          <cell r="AN485">
            <v>152</v>
          </cell>
          <cell r="AO485">
            <v>159</v>
          </cell>
        </row>
        <row r="486">
          <cell r="B486" t="str">
            <v>16 นาคู</v>
          </cell>
          <cell r="C486">
            <v>8173.87</v>
          </cell>
          <cell r="D486">
            <v>1376.6</v>
          </cell>
          <cell r="E486">
            <v>3459.4</v>
          </cell>
          <cell r="F486">
            <v>981</v>
          </cell>
          <cell r="G486">
            <v>1330</v>
          </cell>
          <cell r="H486">
            <v>571</v>
          </cell>
          <cell r="I486">
            <v>384.54</v>
          </cell>
          <cell r="J486">
            <v>581.56958205912338</v>
          </cell>
          <cell r="M486">
            <v>2694.79505716624</v>
          </cell>
          <cell r="N486">
            <v>2268</v>
          </cell>
          <cell r="P486">
            <v>716.33333000000005</v>
          </cell>
          <cell r="Q486">
            <v>716.33333000000005</v>
          </cell>
          <cell r="Y486">
            <v>539</v>
          </cell>
          <cell r="Z486">
            <v>539</v>
          </cell>
          <cell r="AA486">
            <v>102</v>
          </cell>
          <cell r="AB486">
            <v>102</v>
          </cell>
          <cell r="AC486">
            <v>189.3939393877551</v>
          </cell>
          <cell r="AD486">
            <v>189.12337662337663</v>
          </cell>
          <cell r="AE486">
            <v>2827</v>
          </cell>
          <cell r="AF486">
            <v>2695</v>
          </cell>
          <cell r="AG486">
            <v>0</v>
          </cell>
          <cell r="AH486">
            <v>132</v>
          </cell>
          <cell r="AI486">
            <v>1954</v>
          </cell>
          <cell r="AJ486">
            <v>148</v>
          </cell>
          <cell r="AK486">
            <v>1970</v>
          </cell>
          <cell r="AL486">
            <v>365</v>
          </cell>
          <cell r="AM486">
            <v>315</v>
          </cell>
          <cell r="AN486">
            <v>169</v>
          </cell>
          <cell r="AO486">
            <v>160</v>
          </cell>
        </row>
        <row r="487">
          <cell r="B487" t="str">
            <v>17 ดอนจาน</v>
          </cell>
          <cell r="C487">
            <v>11613</v>
          </cell>
          <cell r="D487">
            <v>11613</v>
          </cell>
          <cell r="E487">
            <v>5021.5</v>
          </cell>
          <cell r="F487">
            <v>5021.5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M487">
            <v>21939.9666142282</v>
          </cell>
          <cell r="N487">
            <v>18204</v>
          </cell>
          <cell r="P487">
            <v>9228.8637500000004</v>
          </cell>
          <cell r="Q487">
            <v>9053.8637500000004</v>
          </cell>
          <cell r="Y487">
            <v>7706.2574999999997</v>
          </cell>
          <cell r="Z487">
            <v>7872.5074999999997</v>
          </cell>
          <cell r="AA487">
            <v>1652</v>
          </cell>
          <cell r="AB487">
            <v>1735</v>
          </cell>
          <cell r="AC487">
            <v>214.34150537144654</v>
          </cell>
          <cell r="AD487">
            <v>220.34974244229048</v>
          </cell>
          <cell r="AE487">
            <v>18330</v>
          </cell>
          <cell r="AF487">
            <v>18204</v>
          </cell>
          <cell r="AG487">
            <v>49</v>
          </cell>
          <cell r="AH487">
            <v>175</v>
          </cell>
          <cell r="AI487">
            <v>15065</v>
          </cell>
          <cell r="AJ487">
            <v>805</v>
          </cell>
          <cell r="AK487">
            <v>15695</v>
          </cell>
          <cell r="AL487">
            <v>2970</v>
          </cell>
          <cell r="AM487">
            <v>3098</v>
          </cell>
          <cell r="AN487">
            <v>161</v>
          </cell>
          <cell r="AO487">
            <v>197</v>
          </cell>
        </row>
        <row r="488">
          <cell r="B488" t="str">
            <v>18 ฆ้องชัย</v>
          </cell>
          <cell r="C488">
            <v>55</v>
          </cell>
          <cell r="D488">
            <v>371</v>
          </cell>
          <cell r="E488">
            <v>0</v>
          </cell>
          <cell r="F488">
            <v>179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M488">
            <v>272.70754494363001</v>
          </cell>
          <cell r="N488">
            <v>339</v>
          </cell>
          <cell r="P488">
            <v>0</v>
          </cell>
          <cell r="Q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339</v>
          </cell>
          <cell r="AF488">
            <v>339</v>
          </cell>
          <cell r="AG488">
            <v>0</v>
          </cell>
          <cell r="AH488">
            <v>0</v>
          </cell>
          <cell r="AI488">
            <v>293</v>
          </cell>
          <cell r="AJ488">
            <v>17</v>
          </cell>
          <cell r="AK488">
            <v>310</v>
          </cell>
          <cell r="AL488">
            <v>35</v>
          </cell>
          <cell r="AM488">
            <v>39</v>
          </cell>
          <cell r="AN488">
            <v>119</v>
          </cell>
          <cell r="AO488">
            <v>126</v>
          </cell>
        </row>
        <row r="489">
          <cell r="B489" t="str">
            <v>ขอนแก่น</v>
          </cell>
          <cell r="C489">
            <v>103289.16</v>
          </cell>
          <cell r="D489">
            <v>92325.2</v>
          </cell>
          <cell r="E489">
            <v>58593.58</v>
          </cell>
          <cell r="F489">
            <v>58934.37</v>
          </cell>
          <cell r="G489">
            <v>17649</v>
          </cell>
          <cell r="H489">
            <v>44356</v>
          </cell>
          <cell r="I489">
            <v>301</v>
          </cell>
          <cell r="J489">
            <v>753</v>
          </cell>
          <cell r="M489">
            <v>82343.207524491401</v>
          </cell>
          <cell r="N489">
            <v>82289</v>
          </cell>
          <cell r="P489">
            <v>70339.029240000003</v>
          </cell>
          <cell r="Q489">
            <v>70323.029240000003</v>
          </cell>
          <cell r="Y489">
            <v>63156.557000000001</v>
          </cell>
          <cell r="Z489">
            <v>64288.890330000002</v>
          </cell>
          <cell r="AA489">
            <v>11490</v>
          </cell>
          <cell r="AB489">
            <v>11728</v>
          </cell>
          <cell r="AC489">
            <v>182</v>
          </cell>
          <cell r="AD489">
            <v>182</v>
          </cell>
          <cell r="AE489">
            <v>88494</v>
          </cell>
          <cell r="AF489">
            <v>86495</v>
          </cell>
          <cell r="AG489">
            <v>368</v>
          </cell>
          <cell r="AH489">
            <v>2367</v>
          </cell>
          <cell r="AI489">
            <v>76234</v>
          </cell>
          <cell r="AJ489">
            <v>2542</v>
          </cell>
          <cell r="AK489">
            <v>75387</v>
          </cell>
          <cell r="AL489">
            <v>13680.3</v>
          </cell>
          <cell r="AM489">
            <v>13623</v>
          </cell>
          <cell r="AN489">
            <v>179</v>
          </cell>
          <cell r="AO489">
            <v>181</v>
          </cell>
        </row>
        <row r="490">
          <cell r="B490" t="str">
            <v>01 เมืองขอนแก่น</v>
          </cell>
          <cell r="C490">
            <v>4704</v>
          </cell>
          <cell r="D490">
            <v>4674</v>
          </cell>
          <cell r="E490">
            <v>2245</v>
          </cell>
          <cell r="F490">
            <v>2245</v>
          </cell>
          <cell r="G490">
            <v>1490</v>
          </cell>
          <cell r="H490">
            <v>1076</v>
          </cell>
          <cell r="I490">
            <v>663.89</v>
          </cell>
          <cell r="J490">
            <v>479.2234521158129</v>
          </cell>
          <cell r="M490">
            <v>3191.7365652028639</v>
          </cell>
          <cell r="N490">
            <v>3383</v>
          </cell>
          <cell r="P490">
            <v>12023</v>
          </cell>
          <cell r="Q490">
            <v>12023</v>
          </cell>
          <cell r="Y490">
            <v>12023</v>
          </cell>
          <cell r="Z490">
            <v>12023</v>
          </cell>
          <cell r="AA490">
            <v>1103</v>
          </cell>
          <cell r="AB490">
            <v>1205</v>
          </cell>
          <cell r="AC490">
            <v>91.701128393079927</v>
          </cell>
          <cell r="AD490">
            <v>100.19213174748398</v>
          </cell>
          <cell r="AE490">
            <v>3450</v>
          </cell>
          <cell r="AF490">
            <v>3383</v>
          </cell>
          <cell r="AG490">
            <v>0</v>
          </cell>
          <cell r="AH490">
            <v>67</v>
          </cell>
          <cell r="AI490">
            <v>2732</v>
          </cell>
          <cell r="AJ490">
            <v>99</v>
          </cell>
          <cell r="AK490">
            <v>2764</v>
          </cell>
          <cell r="AL490">
            <v>479</v>
          </cell>
          <cell r="AM490">
            <v>487</v>
          </cell>
          <cell r="AN490">
            <v>182</v>
          </cell>
          <cell r="AO490">
            <v>176</v>
          </cell>
        </row>
        <row r="491">
          <cell r="B491" t="str">
            <v>02 กระนวน</v>
          </cell>
          <cell r="C491">
            <v>49960.08</v>
          </cell>
          <cell r="D491">
            <v>42176.25</v>
          </cell>
          <cell r="E491">
            <v>37997.83</v>
          </cell>
          <cell r="F491">
            <v>37980.25</v>
          </cell>
          <cell r="G491">
            <v>10981</v>
          </cell>
          <cell r="H491">
            <v>40974</v>
          </cell>
          <cell r="I491">
            <v>288.9975</v>
          </cell>
          <cell r="J491">
            <v>1078.8271930806143</v>
          </cell>
          <cell r="M491">
            <v>38188.690668470001</v>
          </cell>
          <cell r="N491">
            <v>41204</v>
          </cell>
          <cell r="P491">
            <v>33289.444450000003</v>
          </cell>
          <cell r="Q491">
            <v>33289.444450000003</v>
          </cell>
          <cell r="Y491">
            <v>30729.138879999999</v>
          </cell>
          <cell r="Z491">
            <v>30866.22221</v>
          </cell>
          <cell r="AA491">
            <v>6650</v>
          </cell>
          <cell r="AB491">
            <v>6798</v>
          </cell>
          <cell r="AC491">
            <v>216.40641715307319</v>
          </cell>
          <cell r="AD491">
            <v>220.22732539933983</v>
          </cell>
          <cell r="AE491">
            <v>41628</v>
          </cell>
          <cell r="AF491">
            <v>41204</v>
          </cell>
          <cell r="AG491">
            <v>148</v>
          </cell>
          <cell r="AH491">
            <v>572</v>
          </cell>
          <cell r="AI491">
            <v>41628</v>
          </cell>
          <cell r="AJ491">
            <v>1290</v>
          </cell>
          <cell r="AK491">
            <v>41204</v>
          </cell>
          <cell r="AL491">
            <v>8542</v>
          </cell>
          <cell r="AM491">
            <v>8596</v>
          </cell>
          <cell r="AN491">
            <v>204</v>
          </cell>
          <cell r="AO491">
            <v>209</v>
          </cell>
        </row>
        <row r="492">
          <cell r="B492" t="str">
            <v>03 ชนบท</v>
          </cell>
          <cell r="C492">
            <v>163.75</v>
          </cell>
          <cell r="D492">
            <v>163.75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M492">
            <v>6.7848130615399995</v>
          </cell>
          <cell r="N492">
            <v>43</v>
          </cell>
          <cell r="P492">
            <v>0</v>
          </cell>
          <cell r="Q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110</v>
          </cell>
          <cell r="AF492">
            <v>110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</row>
        <row r="493">
          <cell r="B493" t="str">
            <v>04 ชุมแพ</v>
          </cell>
          <cell r="C493">
            <v>2266</v>
          </cell>
          <cell r="D493">
            <v>2494.75</v>
          </cell>
          <cell r="E493">
            <v>459.5</v>
          </cell>
          <cell r="F493">
            <v>688.25</v>
          </cell>
          <cell r="G493">
            <v>0</v>
          </cell>
          <cell r="H493">
            <v>131</v>
          </cell>
          <cell r="I493">
            <v>0</v>
          </cell>
          <cell r="J493">
            <v>191.02070468579731</v>
          </cell>
          <cell r="M493">
            <v>1872.1972373300709</v>
          </cell>
          <cell r="N493">
            <v>1383</v>
          </cell>
          <cell r="P493">
            <v>1722</v>
          </cell>
          <cell r="Q493">
            <v>1722</v>
          </cell>
          <cell r="Y493">
            <v>1122</v>
          </cell>
          <cell r="Z493">
            <v>1122</v>
          </cell>
          <cell r="AA493">
            <v>188</v>
          </cell>
          <cell r="AB493">
            <v>272</v>
          </cell>
          <cell r="AC493">
            <v>167.11229946524065</v>
          </cell>
          <cell r="AD493">
            <v>242.7807486631016</v>
          </cell>
          <cell r="AE493">
            <v>1921</v>
          </cell>
          <cell r="AF493">
            <v>1872</v>
          </cell>
          <cell r="AG493">
            <v>0</v>
          </cell>
          <cell r="AH493">
            <v>49</v>
          </cell>
          <cell r="AI493">
            <v>776</v>
          </cell>
          <cell r="AJ493">
            <v>36</v>
          </cell>
          <cell r="AK493">
            <v>763</v>
          </cell>
          <cell r="AL493">
            <v>128</v>
          </cell>
          <cell r="AM493">
            <v>152</v>
          </cell>
          <cell r="AN493">
            <v>157</v>
          </cell>
          <cell r="AO493">
            <v>199</v>
          </cell>
        </row>
        <row r="494">
          <cell r="B494" t="str">
            <v>05 น้ำพอง</v>
          </cell>
          <cell r="C494">
            <v>10349</v>
          </cell>
          <cell r="D494">
            <v>10692</v>
          </cell>
          <cell r="E494">
            <v>4681</v>
          </cell>
          <cell r="F494">
            <v>5093</v>
          </cell>
          <cell r="G494">
            <v>1856</v>
          </cell>
          <cell r="H494">
            <v>176</v>
          </cell>
          <cell r="I494">
            <v>396.45</v>
          </cell>
          <cell r="J494">
            <v>34.516542312978601</v>
          </cell>
          <cell r="M494">
            <v>8268.314757165781</v>
          </cell>
          <cell r="N494">
            <v>7774</v>
          </cell>
          <cell r="P494">
            <v>5659.5639600000004</v>
          </cell>
          <cell r="Q494">
            <v>5659.5639600000004</v>
          </cell>
          <cell r="Y494">
            <v>5214.0639600000004</v>
          </cell>
          <cell r="Z494">
            <v>5502.8139600000004</v>
          </cell>
          <cell r="AA494">
            <v>974</v>
          </cell>
          <cell r="AB494">
            <v>744</v>
          </cell>
          <cell r="AC494">
            <v>186.71256384050952</v>
          </cell>
          <cell r="AD494">
            <v>135.11799091786847</v>
          </cell>
          <cell r="AE494">
            <v>8370</v>
          </cell>
          <cell r="AF494">
            <v>8268</v>
          </cell>
          <cell r="AG494">
            <v>64</v>
          </cell>
          <cell r="AH494">
            <v>166</v>
          </cell>
          <cell r="AI494">
            <v>7096</v>
          </cell>
          <cell r="AJ494">
            <v>222</v>
          </cell>
          <cell r="AK494">
            <v>7152</v>
          </cell>
          <cell r="AL494">
            <v>1296</v>
          </cell>
          <cell r="AM494">
            <v>1058</v>
          </cell>
          <cell r="AN494">
            <v>155</v>
          </cell>
          <cell r="AO494">
            <v>148</v>
          </cell>
        </row>
        <row r="495">
          <cell r="B495" t="str">
            <v>06 บ้านไผ่</v>
          </cell>
          <cell r="C495">
            <v>695</v>
          </cell>
          <cell r="D495">
            <v>493.75</v>
          </cell>
          <cell r="E495">
            <v>100</v>
          </cell>
          <cell r="F495">
            <v>100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M495">
            <v>95.118026336059998</v>
          </cell>
          <cell r="N495">
            <v>245</v>
          </cell>
          <cell r="P495">
            <v>0</v>
          </cell>
          <cell r="Q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381</v>
          </cell>
          <cell r="AF495">
            <v>245</v>
          </cell>
          <cell r="AG495">
            <v>0</v>
          </cell>
          <cell r="AH495">
            <v>136</v>
          </cell>
          <cell r="AI495">
            <v>30</v>
          </cell>
          <cell r="AJ495">
            <v>15</v>
          </cell>
          <cell r="AK495">
            <v>15</v>
          </cell>
          <cell r="AL495">
            <v>3.3</v>
          </cell>
          <cell r="AM495">
            <v>1</v>
          </cell>
          <cell r="AN495">
            <v>600</v>
          </cell>
          <cell r="AO495">
            <v>67</v>
          </cell>
        </row>
        <row r="496">
          <cell r="B496" t="str">
            <v>07 พล</v>
          </cell>
          <cell r="C496">
            <v>233</v>
          </cell>
          <cell r="D496">
            <v>233</v>
          </cell>
          <cell r="E496">
            <v>77</v>
          </cell>
          <cell r="F496">
            <v>77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M496">
            <v>40.382298954580001</v>
          </cell>
          <cell r="N496">
            <v>93</v>
          </cell>
          <cell r="P496">
            <v>0</v>
          </cell>
          <cell r="Q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109</v>
          </cell>
          <cell r="AF496">
            <v>93</v>
          </cell>
          <cell r="AG496">
            <v>0</v>
          </cell>
          <cell r="AH496">
            <v>16</v>
          </cell>
          <cell r="AI496">
            <v>71</v>
          </cell>
          <cell r="AJ496">
            <v>0</v>
          </cell>
          <cell r="AK496">
            <v>55</v>
          </cell>
          <cell r="AL496">
            <v>6</v>
          </cell>
          <cell r="AM496">
            <v>6</v>
          </cell>
          <cell r="AN496">
            <v>113</v>
          </cell>
          <cell r="AO496">
            <v>109</v>
          </cell>
        </row>
        <row r="497">
          <cell r="B497" t="str">
            <v>08 ภูเวียง</v>
          </cell>
          <cell r="C497">
            <v>1429</v>
          </cell>
          <cell r="D497">
            <v>1429</v>
          </cell>
          <cell r="E497">
            <v>268</v>
          </cell>
          <cell r="F497">
            <v>268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M497">
            <v>835.7926043620098</v>
          </cell>
          <cell r="N497">
            <v>1004</v>
          </cell>
          <cell r="P497">
            <v>0</v>
          </cell>
          <cell r="Q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1078</v>
          </cell>
          <cell r="AF497">
            <v>1004</v>
          </cell>
          <cell r="AG497">
            <v>0</v>
          </cell>
          <cell r="AH497">
            <v>74</v>
          </cell>
          <cell r="AI497">
            <v>847</v>
          </cell>
          <cell r="AJ497">
            <v>30</v>
          </cell>
          <cell r="AK497">
            <v>803</v>
          </cell>
          <cell r="AL497">
            <v>88</v>
          </cell>
          <cell r="AM497">
            <v>90</v>
          </cell>
          <cell r="AN497">
            <v>117</v>
          </cell>
          <cell r="AO497">
            <v>112</v>
          </cell>
        </row>
        <row r="498">
          <cell r="B498" t="str">
            <v>09 มัญจาคีรี</v>
          </cell>
          <cell r="C498">
            <v>1924.25</v>
          </cell>
          <cell r="D498">
            <v>585.25</v>
          </cell>
          <cell r="E498">
            <v>586.25</v>
          </cell>
          <cell r="F498">
            <v>580.25</v>
          </cell>
          <cell r="G498">
            <v>185</v>
          </cell>
          <cell r="H498">
            <v>76</v>
          </cell>
          <cell r="I498">
            <v>315.24</v>
          </cell>
          <cell r="J498">
            <v>131.25356311934513</v>
          </cell>
          <cell r="M498">
            <v>706.00090062585014</v>
          </cell>
          <cell r="N498">
            <v>925</v>
          </cell>
          <cell r="P498">
            <v>0</v>
          </cell>
          <cell r="Q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1119</v>
          </cell>
          <cell r="AF498">
            <v>925</v>
          </cell>
          <cell r="AG498">
            <v>0</v>
          </cell>
          <cell r="AH498">
            <v>194</v>
          </cell>
          <cell r="AI498">
            <v>800</v>
          </cell>
          <cell r="AJ498">
            <v>38</v>
          </cell>
          <cell r="AK498">
            <v>644</v>
          </cell>
          <cell r="AL498">
            <v>97</v>
          </cell>
          <cell r="AM498">
            <v>81</v>
          </cell>
          <cell r="AN498">
            <v>180</v>
          </cell>
          <cell r="AO498">
            <v>126</v>
          </cell>
        </row>
        <row r="499">
          <cell r="B499" t="str">
            <v>10 สีชมพู</v>
          </cell>
          <cell r="C499">
            <v>5095.25</v>
          </cell>
          <cell r="D499">
            <v>4279</v>
          </cell>
          <cell r="E499">
            <v>2694.5</v>
          </cell>
          <cell r="F499">
            <v>2641.5</v>
          </cell>
          <cell r="G499">
            <v>377</v>
          </cell>
          <cell r="H499">
            <v>168</v>
          </cell>
          <cell r="I499">
            <v>140.1</v>
          </cell>
          <cell r="J499">
            <v>63.713056975203486</v>
          </cell>
          <cell r="M499">
            <v>3286.2930000372307</v>
          </cell>
          <cell r="N499">
            <v>2992</v>
          </cell>
          <cell r="P499">
            <v>3645.9375</v>
          </cell>
          <cell r="Q499">
            <v>3645.9375</v>
          </cell>
          <cell r="Y499">
            <v>3195.9375</v>
          </cell>
          <cell r="Z499">
            <v>3308.4375</v>
          </cell>
          <cell r="AA499">
            <v>886</v>
          </cell>
          <cell r="AB499">
            <v>874</v>
          </cell>
          <cell r="AC499">
            <v>277.30126136696981</v>
          </cell>
          <cell r="AD499">
            <v>264.2788325304619</v>
          </cell>
          <cell r="AE499">
            <v>3508</v>
          </cell>
          <cell r="AF499">
            <v>3286</v>
          </cell>
          <cell r="AG499">
            <v>0</v>
          </cell>
          <cell r="AH499">
            <v>222</v>
          </cell>
          <cell r="AI499">
            <v>3281</v>
          </cell>
          <cell r="AJ499">
            <v>109</v>
          </cell>
          <cell r="AK499">
            <v>3168</v>
          </cell>
          <cell r="AL499">
            <v>502</v>
          </cell>
          <cell r="AM499">
            <v>485</v>
          </cell>
          <cell r="AN499">
            <v>157</v>
          </cell>
          <cell r="AO499">
            <v>153</v>
          </cell>
        </row>
        <row r="500">
          <cell r="B500" t="str">
            <v>11 หนองเรือ</v>
          </cell>
          <cell r="C500">
            <v>2723.5</v>
          </cell>
          <cell r="D500">
            <v>2723.5</v>
          </cell>
          <cell r="E500">
            <v>854.75</v>
          </cell>
          <cell r="F500">
            <v>854.75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M500">
            <v>1949.7608254572096</v>
          </cell>
          <cell r="N500">
            <v>2013</v>
          </cell>
          <cell r="P500">
            <v>0</v>
          </cell>
          <cell r="Q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2070</v>
          </cell>
          <cell r="AF500">
            <v>2013</v>
          </cell>
          <cell r="AG500">
            <v>0</v>
          </cell>
          <cell r="AH500">
            <v>57</v>
          </cell>
          <cell r="AI500">
            <v>1764</v>
          </cell>
          <cell r="AJ500">
            <v>67</v>
          </cell>
          <cell r="AK500">
            <v>1774</v>
          </cell>
          <cell r="AL500">
            <v>305</v>
          </cell>
          <cell r="AM500">
            <v>279</v>
          </cell>
          <cell r="AN500">
            <v>160</v>
          </cell>
          <cell r="AO500">
            <v>157</v>
          </cell>
        </row>
        <row r="501">
          <cell r="B501" t="str">
            <v>12 หนองสองห้อง</v>
          </cell>
          <cell r="C501">
            <v>296</v>
          </cell>
          <cell r="D501">
            <v>580.62</v>
          </cell>
          <cell r="E501">
            <v>65</v>
          </cell>
          <cell r="F501">
            <v>349.62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M501">
            <v>183.67368558781001</v>
          </cell>
          <cell r="N501">
            <v>161</v>
          </cell>
          <cell r="P501">
            <v>0</v>
          </cell>
          <cell r="Q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507</v>
          </cell>
          <cell r="AF501">
            <v>466</v>
          </cell>
          <cell r="AG501">
            <v>0</v>
          </cell>
          <cell r="AH501">
            <v>41</v>
          </cell>
          <cell r="AI501">
            <v>286</v>
          </cell>
          <cell r="AJ501">
            <v>16</v>
          </cell>
          <cell r="AK501">
            <v>261</v>
          </cell>
          <cell r="AL501">
            <v>24</v>
          </cell>
          <cell r="AM501">
            <v>30</v>
          </cell>
          <cell r="AN501">
            <v>129</v>
          </cell>
          <cell r="AO501">
            <v>115</v>
          </cell>
        </row>
        <row r="502">
          <cell r="B502" t="str">
            <v>13 แวงน้อย</v>
          </cell>
          <cell r="C502">
            <v>197</v>
          </cell>
          <cell r="D502">
            <v>104</v>
          </cell>
          <cell r="E502">
            <v>28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M502">
            <v>27.197489070380001</v>
          </cell>
          <cell r="N502">
            <v>95</v>
          </cell>
          <cell r="P502">
            <v>0</v>
          </cell>
          <cell r="Q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131</v>
          </cell>
          <cell r="AF502">
            <v>95</v>
          </cell>
          <cell r="AG502">
            <v>0</v>
          </cell>
          <cell r="AH502">
            <v>36</v>
          </cell>
          <cell r="AI502">
            <v>15</v>
          </cell>
          <cell r="AJ502">
            <v>0</v>
          </cell>
          <cell r="AK502">
            <v>0</v>
          </cell>
          <cell r="AL502">
            <v>2</v>
          </cell>
          <cell r="AM502">
            <v>0</v>
          </cell>
          <cell r="AN502">
            <v>333</v>
          </cell>
          <cell r="AO502">
            <v>0</v>
          </cell>
        </row>
        <row r="503">
          <cell r="B503" t="str">
            <v>14 อุบลรัตน์</v>
          </cell>
          <cell r="C503">
            <v>4941</v>
          </cell>
          <cell r="D503">
            <v>5003</v>
          </cell>
          <cell r="E503">
            <v>1725</v>
          </cell>
          <cell r="F503">
            <v>1805</v>
          </cell>
          <cell r="G503">
            <v>1103</v>
          </cell>
          <cell r="H503">
            <v>189</v>
          </cell>
          <cell r="I503">
            <v>639.53</v>
          </cell>
          <cell r="J503">
            <v>104.47036011080333</v>
          </cell>
          <cell r="M503">
            <v>6347.6320978722297</v>
          </cell>
          <cell r="N503">
            <v>6449</v>
          </cell>
          <cell r="P503">
            <v>4870.75</v>
          </cell>
          <cell r="Q503">
            <v>4870.75</v>
          </cell>
          <cell r="Y503">
            <v>3962.0833299999999</v>
          </cell>
          <cell r="Z503">
            <v>3962.0833299999999</v>
          </cell>
          <cell r="AA503">
            <v>791</v>
          </cell>
          <cell r="AB503">
            <v>721</v>
          </cell>
          <cell r="AC503">
            <v>199.67592823697626</v>
          </cell>
          <cell r="AD503">
            <v>182.00902318477989</v>
          </cell>
          <cell r="AE503">
            <v>6640</v>
          </cell>
          <cell r="AF503">
            <v>6449</v>
          </cell>
          <cell r="AG503">
            <v>28</v>
          </cell>
          <cell r="AH503">
            <v>219</v>
          </cell>
          <cell r="AI503">
            <v>6442</v>
          </cell>
          <cell r="AJ503">
            <v>206</v>
          </cell>
          <cell r="AK503">
            <v>6429</v>
          </cell>
          <cell r="AL503">
            <v>858</v>
          </cell>
          <cell r="AM503">
            <v>897</v>
          </cell>
          <cell r="AN503">
            <v>156</v>
          </cell>
          <cell r="AO503">
            <v>140</v>
          </cell>
        </row>
        <row r="504">
          <cell r="B504" t="str">
            <v>15 บ้านฝาง</v>
          </cell>
          <cell r="C504">
            <v>976</v>
          </cell>
          <cell r="D504">
            <v>971</v>
          </cell>
          <cell r="E504">
            <v>331</v>
          </cell>
          <cell r="F504">
            <v>329</v>
          </cell>
          <cell r="G504">
            <v>164</v>
          </cell>
          <cell r="H504">
            <v>168</v>
          </cell>
          <cell r="I504">
            <v>494.22</v>
          </cell>
          <cell r="J504">
            <v>509.72644376899694</v>
          </cell>
          <cell r="M504">
            <v>822.24620064089004</v>
          </cell>
          <cell r="N504">
            <v>569</v>
          </cell>
          <cell r="P504">
            <v>0</v>
          </cell>
          <cell r="Q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569</v>
          </cell>
          <cell r="AF504">
            <v>569</v>
          </cell>
          <cell r="AG504">
            <v>0</v>
          </cell>
          <cell r="AH504">
            <v>0</v>
          </cell>
          <cell r="AI504">
            <v>326</v>
          </cell>
          <cell r="AJ504">
            <v>11</v>
          </cell>
          <cell r="AK504">
            <v>337</v>
          </cell>
          <cell r="AL504">
            <v>56</v>
          </cell>
          <cell r="AM504">
            <v>50</v>
          </cell>
          <cell r="AN504">
            <v>123</v>
          </cell>
          <cell r="AO504">
            <v>148</v>
          </cell>
        </row>
        <row r="505">
          <cell r="B505" t="str">
            <v>16 พระยืน</v>
          </cell>
          <cell r="C505">
            <v>244</v>
          </cell>
          <cell r="D505">
            <v>224</v>
          </cell>
          <cell r="E505">
            <v>112</v>
          </cell>
          <cell r="F505">
            <v>92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M505">
            <v>386.53656947354995</v>
          </cell>
          <cell r="N505">
            <v>313</v>
          </cell>
          <cell r="P505">
            <v>0</v>
          </cell>
          <cell r="Q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331</v>
          </cell>
          <cell r="AF505">
            <v>313</v>
          </cell>
          <cell r="AG505">
            <v>0</v>
          </cell>
          <cell r="AH505">
            <v>18</v>
          </cell>
          <cell r="AI505">
            <v>270</v>
          </cell>
          <cell r="AJ505">
            <v>8</v>
          </cell>
          <cell r="AK505">
            <v>260</v>
          </cell>
          <cell r="AL505">
            <v>29</v>
          </cell>
          <cell r="AM505">
            <v>30</v>
          </cell>
          <cell r="AN505">
            <v>119</v>
          </cell>
          <cell r="AO505">
            <v>115</v>
          </cell>
        </row>
        <row r="506">
          <cell r="B506" t="str">
            <v>17 แวงใหญ่</v>
          </cell>
          <cell r="C506">
            <v>63</v>
          </cell>
          <cell r="D506">
            <v>63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M506">
            <v>24.737299652279997</v>
          </cell>
          <cell r="N506">
            <v>34</v>
          </cell>
          <cell r="P506">
            <v>0</v>
          </cell>
          <cell r="Q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45</v>
          </cell>
          <cell r="AF506">
            <v>34</v>
          </cell>
          <cell r="AG506">
            <v>0</v>
          </cell>
          <cell r="AH506">
            <v>11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B507" t="str">
            <v>18 เปือยน้อย</v>
          </cell>
          <cell r="C507">
            <v>112</v>
          </cell>
          <cell r="D507">
            <v>112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M507">
            <v>0</v>
          </cell>
          <cell r="N507">
            <v>26</v>
          </cell>
          <cell r="P507">
            <v>0</v>
          </cell>
          <cell r="Q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85</v>
          </cell>
          <cell r="AF507">
            <v>85</v>
          </cell>
          <cell r="AG507">
            <v>0</v>
          </cell>
          <cell r="AH507">
            <v>0</v>
          </cell>
          <cell r="AI507">
            <v>9</v>
          </cell>
          <cell r="AJ507">
            <v>0</v>
          </cell>
          <cell r="AK507">
            <v>9</v>
          </cell>
          <cell r="AL507">
            <v>1</v>
          </cell>
          <cell r="AM507">
            <v>1</v>
          </cell>
          <cell r="AN507">
            <v>111</v>
          </cell>
          <cell r="AO507">
            <v>111</v>
          </cell>
        </row>
        <row r="508">
          <cell r="B508" t="str">
            <v>19 เขาสวนกวาง</v>
          </cell>
          <cell r="C508">
            <v>5847</v>
          </cell>
          <cell r="D508">
            <v>4183</v>
          </cell>
          <cell r="E508">
            <v>2603</v>
          </cell>
          <cell r="F508">
            <v>2002</v>
          </cell>
          <cell r="G508">
            <v>408</v>
          </cell>
          <cell r="H508">
            <v>154</v>
          </cell>
          <cell r="I508">
            <v>156.68</v>
          </cell>
          <cell r="J508">
            <v>76.944055944055947</v>
          </cell>
          <cell r="M508">
            <v>4980.8641446318197</v>
          </cell>
          <cell r="N508">
            <v>4200</v>
          </cell>
          <cell r="P508">
            <v>2924.25</v>
          </cell>
          <cell r="Q508">
            <v>2924.25</v>
          </cell>
          <cell r="Y508">
            <v>2063.25</v>
          </cell>
          <cell r="Z508">
            <v>2063.25</v>
          </cell>
          <cell r="AA508">
            <v>353</v>
          </cell>
          <cell r="AB508">
            <v>333</v>
          </cell>
          <cell r="AC508">
            <v>171.20441051738763</v>
          </cell>
          <cell r="AD508">
            <v>161.42154368108567</v>
          </cell>
          <cell r="AE508">
            <v>5088</v>
          </cell>
          <cell r="AF508">
            <v>4981</v>
          </cell>
          <cell r="AG508">
            <v>26</v>
          </cell>
          <cell r="AH508">
            <v>133</v>
          </cell>
          <cell r="AI508">
            <v>3775</v>
          </cell>
          <cell r="AJ508">
            <v>124</v>
          </cell>
          <cell r="AK508">
            <v>3766</v>
          </cell>
          <cell r="AL508">
            <v>396</v>
          </cell>
          <cell r="AM508">
            <v>431</v>
          </cell>
          <cell r="AN508">
            <v>135</v>
          </cell>
          <cell r="AO508">
            <v>114</v>
          </cell>
        </row>
        <row r="509">
          <cell r="B509" t="str">
            <v>20 ภูผาม่าน</v>
          </cell>
          <cell r="C509">
            <v>4015.33</v>
          </cell>
          <cell r="D509">
            <v>4022.33</v>
          </cell>
          <cell r="E509">
            <v>1346.75</v>
          </cell>
          <cell r="F509">
            <v>1346.75</v>
          </cell>
          <cell r="G509">
            <v>405</v>
          </cell>
          <cell r="H509">
            <v>146</v>
          </cell>
          <cell r="I509">
            <v>300.72000000000003</v>
          </cell>
          <cell r="J509">
            <v>108.09721923148319</v>
          </cell>
          <cell r="M509">
            <v>4259.1630002465308</v>
          </cell>
          <cell r="N509">
            <v>3434</v>
          </cell>
          <cell r="P509">
            <v>2312</v>
          </cell>
          <cell r="Q509">
            <v>2296</v>
          </cell>
          <cell r="Y509">
            <v>1644</v>
          </cell>
          <cell r="Z509">
            <v>2088</v>
          </cell>
          <cell r="AA509">
            <v>197</v>
          </cell>
          <cell r="AB509">
            <v>325</v>
          </cell>
          <cell r="AC509">
            <v>119.69991889902677</v>
          </cell>
          <cell r="AD509">
            <v>155.44061302681993</v>
          </cell>
          <cell r="AE509">
            <v>4233</v>
          </cell>
          <cell r="AF509">
            <v>4259</v>
          </cell>
          <cell r="AG509">
            <v>79</v>
          </cell>
          <cell r="AH509">
            <v>53</v>
          </cell>
          <cell r="AI509">
            <v>1663</v>
          </cell>
          <cell r="AJ509">
            <v>73</v>
          </cell>
          <cell r="AK509">
            <v>1683</v>
          </cell>
          <cell r="AL509">
            <v>249</v>
          </cell>
          <cell r="AM509">
            <v>261</v>
          </cell>
          <cell r="AN509">
            <v>139</v>
          </cell>
          <cell r="AO509">
            <v>155</v>
          </cell>
        </row>
        <row r="510">
          <cell r="B510" t="str">
            <v>21 โคกโพธิ์ไชย</v>
          </cell>
          <cell r="C510">
            <v>796</v>
          </cell>
          <cell r="D510">
            <v>859</v>
          </cell>
          <cell r="E510">
            <v>220</v>
          </cell>
          <cell r="F510">
            <v>283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M510">
            <v>424.91583270935996</v>
          </cell>
          <cell r="N510">
            <v>489</v>
          </cell>
          <cell r="P510">
            <v>0</v>
          </cell>
          <cell r="Q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521</v>
          </cell>
          <cell r="AF510">
            <v>489</v>
          </cell>
          <cell r="AG510">
            <v>0</v>
          </cell>
          <cell r="AH510">
            <v>32</v>
          </cell>
          <cell r="AI510">
            <v>328</v>
          </cell>
          <cell r="AJ510">
            <v>18</v>
          </cell>
          <cell r="AK510">
            <v>314</v>
          </cell>
          <cell r="AL510">
            <v>35</v>
          </cell>
          <cell r="AM510">
            <v>37</v>
          </cell>
          <cell r="AN510">
            <v>171</v>
          </cell>
          <cell r="AO510">
            <v>118</v>
          </cell>
        </row>
        <row r="511">
          <cell r="B511" t="str">
            <v>22 ซำสูง</v>
          </cell>
          <cell r="C511">
            <v>4803</v>
          </cell>
          <cell r="D511">
            <v>4803</v>
          </cell>
          <cell r="E511">
            <v>1491</v>
          </cell>
          <cell r="F511">
            <v>1491</v>
          </cell>
          <cell r="G511">
            <v>680</v>
          </cell>
          <cell r="H511">
            <v>1098</v>
          </cell>
          <cell r="I511">
            <v>455.78</v>
          </cell>
          <cell r="J511">
            <v>736.224010731053</v>
          </cell>
          <cell r="M511">
            <v>3685.3302633054209</v>
          </cell>
          <cell r="N511">
            <v>2793</v>
          </cell>
          <cell r="P511">
            <v>1782.0833299999999</v>
          </cell>
          <cell r="Q511">
            <v>1782.0833299999999</v>
          </cell>
          <cell r="Y511">
            <v>1432.0833299999999</v>
          </cell>
          <cell r="Z511">
            <v>1432.0833299999999</v>
          </cell>
          <cell r="AA511">
            <v>130</v>
          </cell>
          <cell r="AB511">
            <v>197</v>
          </cell>
          <cell r="AC511">
            <v>90.916497156628452</v>
          </cell>
          <cell r="AD511">
            <v>137.31975591811408</v>
          </cell>
          <cell r="AE511">
            <v>3741</v>
          </cell>
          <cell r="AF511">
            <v>3685</v>
          </cell>
          <cell r="AG511">
            <v>0</v>
          </cell>
          <cell r="AH511">
            <v>56</v>
          </cell>
          <cell r="AI511">
            <v>2099</v>
          </cell>
          <cell r="AJ511">
            <v>90</v>
          </cell>
          <cell r="AK511">
            <v>2133</v>
          </cell>
          <cell r="AL511">
            <v>378</v>
          </cell>
          <cell r="AM511">
            <v>428</v>
          </cell>
          <cell r="AN511">
            <v>153</v>
          </cell>
          <cell r="AO511">
            <v>201</v>
          </cell>
        </row>
        <row r="512">
          <cell r="B512" t="str">
            <v>23 หนองนาคำ</v>
          </cell>
          <cell r="C512">
            <v>297</v>
          </cell>
          <cell r="D512">
            <v>297</v>
          </cell>
          <cell r="E512">
            <v>297</v>
          </cell>
          <cell r="F512">
            <v>297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M512">
            <v>590.73028267123027</v>
          </cell>
          <cell r="N512">
            <v>659</v>
          </cell>
          <cell r="P512">
            <v>0</v>
          </cell>
          <cell r="Q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663</v>
          </cell>
          <cell r="AF512">
            <v>659</v>
          </cell>
          <cell r="AG512">
            <v>0</v>
          </cell>
          <cell r="AH512">
            <v>4</v>
          </cell>
          <cell r="AI512">
            <v>518</v>
          </cell>
          <cell r="AJ512">
            <v>21</v>
          </cell>
          <cell r="AK512">
            <v>535</v>
          </cell>
          <cell r="AL512">
            <v>56</v>
          </cell>
          <cell r="AM512">
            <v>64</v>
          </cell>
          <cell r="AN512">
            <v>125</v>
          </cell>
          <cell r="AO512">
            <v>120</v>
          </cell>
        </row>
        <row r="513">
          <cell r="B513" t="str">
            <v>24 บ้านแฮด</v>
          </cell>
          <cell r="C513">
            <v>268</v>
          </cell>
          <cell r="D513">
            <v>268</v>
          </cell>
          <cell r="E513">
            <v>61</v>
          </cell>
          <cell r="F513">
            <v>61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M513">
            <v>336.89698925760001</v>
          </cell>
          <cell r="N513">
            <v>309</v>
          </cell>
          <cell r="P513">
            <v>0</v>
          </cell>
          <cell r="Q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321</v>
          </cell>
          <cell r="AF513">
            <v>309</v>
          </cell>
          <cell r="AG513">
            <v>0</v>
          </cell>
          <cell r="AH513">
            <v>12</v>
          </cell>
          <cell r="AI513">
            <v>148</v>
          </cell>
          <cell r="AJ513">
            <v>9</v>
          </cell>
          <cell r="AK513">
            <v>145</v>
          </cell>
          <cell r="AL513">
            <v>12</v>
          </cell>
          <cell r="AM513">
            <v>15</v>
          </cell>
          <cell r="AN513">
            <v>115</v>
          </cell>
          <cell r="AO513">
            <v>103</v>
          </cell>
        </row>
        <row r="514">
          <cell r="B514" t="str">
            <v>25 โนนศิลา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M514">
            <v>0</v>
          </cell>
          <cell r="N514">
            <v>20</v>
          </cell>
          <cell r="P514">
            <v>0</v>
          </cell>
          <cell r="Q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20</v>
          </cell>
          <cell r="AF514">
            <v>20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</row>
        <row r="515">
          <cell r="B515" t="str">
            <v>26 เวียงเก่า</v>
          </cell>
          <cell r="C515">
            <v>891</v>
          </cell>
          <cell r="D515">
            <v>891</v>
          </cell>
          <cell r="E515">
            <v>350</v>
          </cell>
          <cell r="F515">
            <v>350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M515">
            <v>1832.2119723691198</v>
          </cell>
          <cell r="N515">
            <v>1679</v>
          </cell>
          <cell r="P515">
            <v>2110</v>
          </cell>
          <cell r="Q515">
            <v>2110</v>
          </cell>
          <cell r="Y515">
            <v>1771</v>
          </cell>
          <cell r="Z515">
            <v>1921</v>
          </cell>
          <cell r="AA515">
            <v>218</v>
          </cell>
          <cell r="AB515">
            <v>259</v>
          </cell>
          <cell r="AC515">
            <v>123.24957651044608</v>
          </cell>
          <cell r="AD515">
            <v>134.90109318063509</v>
          </cell>
          <cell r="AE515">
            <v>1855</v>
          </cell>
          <cell r="AF515">
            <v>1679</v>
          </cell>
          <cell r="AG515">
            <v>23</v>
          </cell>
          <cell r="AH515">
            <v>199</v>
          </cell>
          <cell r="AI515">
            <v>1330</v>
          </cell>
          <cell r="AJ515">
            <v>42</v>
          </cell>
          <cell r="AK515">
            <v>1173</v>
          </cell>
          <cell r="AL515">
            <v>138</v>
          </cell>
          <cell r="AM515">
            <v>144</v>
          </cell>
          <cell r="AN515">
            <v>132</v>
          </cell>
          <cell r="AO515">
            <v>123</v>
          </cell>
        </row>
        <row r="516">
          <cell r="B516" t="str">
            <v>ชัยภูมิ</v>
          </cell>
          <cell r="C516">
            <v>117898.42</v>
          </cell>
          <cell r="D516">
            <v>115720.5</v>
          </cell>
          <cell r="E516">
            <v>64143.7</v>
          </cell>
          <cell r="F516">
            <v>64244.25</v>
          </cell>
          <cell r="G516">
            <v>20693</v>
          </cell>
          <cell r="H516">
            <v>3704</v>
          </cell>
          <cell r="I516">
            <v>323</v>
          </cell>
          <cell r="J516">
            <v>58</v>
          </cell>
          <cell r="M516">
            <v>127916.74332649262</v>
          </cell>
          <cell r="N516">
            <v>105830</v>
          </cell>
          <cell r="P516">
            <v>68800.385169999994</v>
          </cell>
          <cell r="Q516">
            <v>68800.385169999994</v>
          </cell>
          <cell r="Y516">
            <v>55111.885169999994</v>
          </cell>
          <cell r="Z516">
            <v>58822.940729999995</v>
          </cell>
          <cell r="AA516">
            <v>9105</v>
          </cell>
          <cell r="AB516">
            <v>11815</v>
          </cell>
          <cell r="AC516">
            <v>165</v>
          </cell>
          <cell r="AD516">
            <v>201</v>
          </cell>
          <cell r="AE516">
            <v>127992</v>
          </cell>
          <cell r="AF516">
            <v>126660</v>
          </cell>
          <cell r="AG516">
            <v>513</v>
          </cell>
          <cell r="AH516">
            <v>1845</v>
          </cell>
          <cell r="AI516">
            <v>105032</v>
          </cell>
          <cell r="AJ516">
            <v>7918</v>
          </cell>
          <cell r="AK516">
            <v>107651</v>
          </cell>
          <cell r="AL516">
            <v>21639</v>
          </cell>
          <cell r="AM516">
            <v>23200</v>
          </cell>
          <cell r="AN516">
            <v>206</v>
          </cell>
          <cell r="AO516">
            <v>216</v>
          </cell>
        </row>
        <row r="517">
          <cell r="B517" t="str">
            <v>01 เมืองชัยภูมิ</v>
          </cell>
          <cell r="C517">
            <v>33264</v>
          </cell>
          <cell r="D517">
            <v>33264</v>
          </cell>
          <cell r="E517">
            <v>11032.25</v>
          </cell>
          <cell r="F517">
            <v>11032.25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M517">
            <v>40725.6586076885</v>
          </cell>
          <cell r="N517">
            <v>29091</v>
          </cell>
          <cell r="P517">
            <v>25608.263889999998</v>
          </cell>
          <cell r="Q517">
            <v>25608.263889999998</v>
          </cell>
          <cell r="Y517">
            <v>18616.59722</v>
          </cell>
          <cell r="Z517">
            <v>19108.819439999999</v>
          </cell>
          <cell r="AA517">
            <v>4164</v>
          </cell>
          <cell r="AB517">
            <v>4822</v>
          </cell>
          <cell r="AC517">
            <v>223.68674908195709</v>
          </cell>
          <cell r="AD517">
            <v>252.32364351860767</v>
          </cell>
          <cell r="AE517">
            <v>34167</v>
          </cell>
          <cell r="AF517">
            <v>34264</v>
          </cell>
          <cell r="AG517">
            <v>118</v>
          </cell>
          <cell r="AH517">
            <v>21</v>
          </cell>
          <cell r="AI517">
            <v>27625</v>
          </cell>
          <cell r="AJ517">
            <v>2219</v>
          </cell>
          <cell r="AK517">
            <v>29823</v>
          </cell>
          <cell r="AL517">
            <v>6318</v>
          </cell>
          <cell r="AM517">
            <v>6983</v>
          </cell>
          <cell r="AN517">
            <v>171</v>
          </cell>
          <cell r="AO517">
            <v>234</v>
          </cell>
        </row>
        <row r="518">
          <cell r="B518" t="str">
            <v>02 เกษตรสมบูรณ์</v>
          </cell>
          <cell r="C518">
            <v>10800</v>
          </cell>
          <cell r="D518">
            <v>10800</v>
          </cell>
          <cell r="E518">
            <v>9773</v>
          </cell>
          <cell r="F518">
            <v>9773</v>
          </cell>
          <cell r="G518">
            <v>505</v>
          </cell>
          <cell r="H518">
            <v>11</v>
          </cell>
          <cell r="I518">
            <v>51.68</v>
          </cell>
          <cell r="J518">
            <v>1.1076435076230431</v>
          </cell>
          <cell r="M518">
            <v>12967.380107459901</v>
          </cell>
          <cell r="N518">
            <v>11657</v>
          </cell>
          <cell r="P518">
            <v>2163.25</v>
          </cell>
          <cell r="Q518">
            <v>2163.25</v>
          </cell>
          <cell r="Y518">
            <v>1642.5</v>
          </cell>
          <cell r="Z518">
            <v>1642.5</v>
          </cell>
          <cell r="AA518">
            <v>63</v>
          </cell>
          <cell r="AB518">
            <v>120</v>
          </cell>
          <cell r="AC518">
            <v>38.485032974124813</v>
          </cell>
          <cell r="AD518">
            <v>72.951293759512936</v>
          </cell>
          <cell r="AE518">
            <v>13353</v>
          </cell>
          <cell r="AF518">
            <v>12967</v>
          </cell>
          <cell r="AG518">
            <v>56</v>
          </cell>
          <cell r="AH518">
            <v>442</v>
          </cell>
          <cell r="AI518">
            <v>13353</v>
          </cell>
          <cell r="AJ518">
            <v>871</v>
          </cell>
          <cell r="AK518">
            <v>12967</v>
          </cell>
          <cell r="AL518">
            <v>2623</v>
          </cell>
          <cell r="AM518">
            <v>2685</v>
          </cell>
          <cell r="AN518">
            <v>210</v>
          </cell>
          <cell r="AO518">
            <v>207</v>
          </cell>
        </row>
        <row r="519">
          <cell r="B519" t="str">
            <v>03 แก้งคร้อ</v>
          </cell>
          <cell r="C519">
            <v>5889.75</v>
          </cell>
          <cell r="D519">
            <v>6087.75</v>
          </cell>
          <cell r="E519">
            <v>2521</v>
          </cell>
          <cell r="F519">
            <v>2719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M519">
            <v>6469.9859455570204</v>
          </cell>
          <cell r="N519">
            <v>9266</v>
          </cell>
          <cell r="P519">
            <v>7419.1666699999996</v>
          </cell>
          <cell r="Q519">
            <v>7419.1666699999996</v>
          </cell>
          <cell r="Y519">
            <v>4988</v>
          </cell>
          <cell r="Z519">
            <v>6317.1666699999996</v>
          </cell>
          <cell r="AA519">
            <v>1093</v>
          </cell>
          <cell r="AB519">
            <v>1204</v>
          </cell>
          <cell r="AC519">
            <v>219.18604651162789</v>
          </cell>
          <cell r="AD519">
            <v>190.62739087110393</v>
          </cell>
          <cell r="AE519">
            <v>9204</v>
          </cell>
          <cell r="AF519">
            <v>9266</v>
          </cell>
          <cell r="AG519">
            <v>62</v>
          </cell>
          <cell r="AH519">
            <v>0</v>
          </cell>
          <cell r="AI519">
            <v>4076</v>
          </cell>
          <cell r="AJ519">
            <v>394</v>
          </cell>
          <cell r="AK519">
            <v>4470</v>
          </cell>
          <cell r="AL519">
            <v>611</v>
          </cell>
          <cell r="AM519">
            <v>686</v>
          </cell>
          <cell r="AN519">
            <v>141</v>
          </cell>
          <cell r="AO519">
            <v>153</v>
          </cell>
        </row>
        <row r="520">
          <cell r="B520" t="str">
            <v>04 คอนสวรรค์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M520">
            <v>499.90499837194005</v>
          </cell>
          <cell r="N520">
            <v>2921</v>
          </cell>
          <cell r="P520">
            <v>0</v>
          </cell>
          <cell r="Q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2935</v>
          </cell>
          <cell r="AF520">
            <v>2921</v>
          </cell>
          <cell r="AG520">
            <v>0</v>
          </cell>
          <cell r="AH520">
            <v>14</v>
          </cell>
          <cell r="AI520">
            <v>514</v>
          </cell>
          <cell r="AJ520">
            <v>32</v>
          </cell>
          <cell r="AK520">
            <v>532</v>
          </cell>
          <cell r="AL520">
            <v>81</v>
          </cell>
          <cell r="AM520">
            <v>87</v>
          </cell>
          <cell r="AN520">
            <v>144</v>
          </cell>
          <cell r="AO520">
            <v>164</v>
          </cell>
        </row>
        <row r="521">
          <cell r="B521" t="str">
            <v>05 คอนสาร</v>
          </cell>
          <cell r="C521">
            <v>27607.67</v>
          </cell>
          <cell r="D521">
            <v>25208.75</v>
          </cell>
          <cell r="E521">
            <v>18098.2</v>
          </cell>
          <cell r="F521">
            <v>21890.75</v>
          </cell>
          <cell r="G521">
            <v>16482</v>
          </cell>
          <cell r="H521">
            <v>2940</v>
          </cell>
          <cell r="I521">
            <v>910.72</v>
          </cell>
          <cell r="J521">
            <v>134.30665920537214</v>
          </cell>
          <cell r="M521">
            <v>26540.845629221894</v>
          </cell>
          <cell r="N521">
            <v>24626</v>
          </cell>
          <cell r="P521">
            <v>17582.862499999999</v>
          </cell>
          <cell r="Q521">
            <v>17582.862499999999</v>
          </cell>
          <cell r="Y521">
            <v>16971.612499999999</v>
          </cell>
          <cell r="Z521">
            <v>16971.612499999999</v>
          </cell>
          <cell r="AA521">
            <v>1440</v>
          </cell>
          <cell r="AB521">
            <v>2892</v>
          </cell>
          <cell r="AC521">
            <v>84.823525165920444</v>
          </cell>
          <cell r="AD521">
            <v>170.40710627820428</v>
          </cell>
          <cell r="AE521">
            <v>26541</v>
          </cell>
          <cell r="AF521">
            <v>26541</v>
          </cell>
          <cell r="AG521">
            <v>141</v>
          </cell>
          <cell r="AH521">
            <v>141</v>
          </cell>
          <cell r="AI521">
            <v>26541</v>
          </cell>
          <cell r="AJ521">
            <v>1772</v>
          </cell>
          <cell r="AK521">
            <v>26541</v>
          </cell>
          <cell r="AL521">
            <v>5965</v>
          </cell>
          <cell r="AM521">
            <v>6358</v>
          </cell>
          <cell r="AN521">
            <v>203</v>
          </cell>
          <cell r="AO521">
            <v>240</v>
          </cell>
        </row>
        <row r="522">
          <cell r="B522" t="str">
            <v>06 จัตุรัส</v>
          </cell>
          <cell r="C522">
            <v>280</v>
          </cell>
          <cell r="D522">
            <v>326</v>
          </cell>
          <cell r="E522">
            <v>115</v>
          </cell>
          <cell r="F522">
            <v>156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M522">
            <v>238.21894114280002</v>
          </cell>
          <cell r="N522">
            <v>198</v>
          </cell>
          <cell r="P522">
            <v>0</v>
          </cell>
          <cell r="Q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258</v>
          </cell>
          <cell r="AF522">
            <v>198</v>
          </cell>
          <cell r="AG522">
            <v>0</v>
          </cell>
          <cell r="AH522">
            <v>60</v>
          </cell>
          <cell r="AI522">
            <v>134</v>
          </cell>
          <cell r="AJ522">
            <v>12</v>
          </cell>
          <cell r="AK522">
            <v>86</v>
          </cell>
          <cell r="AL522">
            <v>19</v>
          </cell>
          <cell r="AM522">
            <v>13</v>
          </cell>
          <cell r="AN522">
            <v>134</v>
          </cell>
          <cell r="AO522">
            <v>151</v>
          </cell>
        </row>
        <row r="523">
          <cell r="B523" t="str">
            <v>07 บ้านเขว้า</v>
          </cell>
          <cell r="C523">
            <v>802</v>
          </cell>
          <cell r="D523">
            <v>794</v>
          </cell>
          <cell r="E523">
            <v>307</v>
          </cell>
          <cell r="F523">
            <v>307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M523">
            <v>668.31804150888001</v>
          </cell>
          <cell r="N523">
            <v>846</v>
          </cell>
          <cell r="P523">
            <v>0</v>
          </cell>
          <cell r="Q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889</v>
          </cell>
          <cell r="AF523">
            <v>846</v>
          </cell>
          <cell r="AG523">
            <v>0</v>
          </cell>
          <cell r="AH523">
            <v>43</v>
          </cell>
          <cell r="AI523">
            <v>803</v>
          </cell>
          <cell r="AJ523">
            <v>51</v>
          </cell>
          <cell r="AK523">
            <v>811</v>
          </cell>
          <cell r="AL523">
            <v>101</v>
          </cell>
          <cell r="AM523">
            <v>113</v>
          </cell>
          <cell r="AN523">
            <v>134</v>
          </cell>
          <cell r="AO523">
            <v>139</v>
          </cell>
        </row>
        <row r="524">
          <cell r="B524" t="str">
            <v>08 บ้านแท่น</v>
          </cell>
          <cell r="C524">
            <v>1094</v>
          </cell>
          <cell r="D524">
            <v>942</v>
          </cell>
          <cell r="E524">
            <v>803.25</v>
          </cell>
          <cell r="F524">
            <v>806.25</v>
          </cell>
          <cell r="G524">
            <v>14</v>
          </cell>
          <cell r="H524">
            <v>1</v>
          </cell>
          <cell r="I524">
            <v>17.829999999999998</v>
          </cell>
          <cell r="J524">
            <v>1.3064558139534883</v>
          </cell>
          <cell r="M524">
            <v>725.53267366530008</v>
          </cell>
          <cell r="N524">
            <v>897</v>
          </cell>
          <cell r="P524">
            <v>435</v>
          </cell>
          <cell r="Q524">
            <v>435</v>
          </cell>
          <cell r="Y524">
            <v>135</v>
          </cell>
          <cell r="Z524">
            <v>205</v>
          </cell>
          <cell r="AA524">
            <v>28</v>
          </cell>
          <cell r="AB524">
            <v>42</v>
          </cell>
          <cell r="AC524">
            <v>204.07407407407408</v>
          </cell>
          <cell r="AD524">
            <v>206.58536585365854</v>
          </cell>
          <cell r="AE524">
            <v>938</v>
          </cell>
          <cell r="AF524">
            <v>897</v>
          </cell>
          <cell r="AG524">
            <v>0</v>
          </cell>
          <cell r="AH524">
            <v>41</v>
          </cell>
          <cell r="AI524">
            <v>938</v>
          </cell>
          <cell r="AJ524">
            <v>61</v>
          </cell>
          <cell r="AK524">
            <v>897</v>
          </cell>
          <cell r="AL524">
            <v>157</v>
          </cell>
          <cell r="AM524">
            <v>162</v>
          </cell>
          <cell r="AN524">
            <v>177</v>
          </cell>
          <cell r="AO524">
            <v>181</v>
          </cell>
        </row>
        <row r="525">
          <cell r="B525" t="str">
            <v>09 บำเหน็จณรงค์</v>
          </cell>
          <cell r="C525">
            <v>9</v>
          </cell>
          <cell r="D525">
            <v>9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M525">
            <v>1740.0603401581998</v>
          </cell>
          <cell r="N525">
            <v>976</v>
          </cell>
          <cell r="P525">
            <v>0</v>
          </cell>
          <cell r="Q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1805</v>
          </cell>
          <cell r="AF525">
            <v>1740</v>
          </cell>
          <cell r="AG525">
            <v>0</v>
          </cell>
          <cell r="AH525">
            <v>65</v>
          </cell>
          <cell r="AI525">
            <v>1800</v>
          </cell>
          <cell r="AJ525">
            <v>112</v>
          </cell>
          <cell r="AK525">
            <v>1740</v>
          </cell>
          <cell r="AL525">
            <v>259</v>
          </cell>
          <cell r="AM525">
            <v>276</v>
          </cell>
          <cell r="AN525">
            <v>142</v>
          </cell>
          <cell r="AO525">
            <v>159</v>
          </cell>
        </row>
        <row r="526">
          <cell r="B526" t="str">
            <v>10 ภูเขียว</v>
          </cell>
          <cell r="C526">
            <v>8032</v>
          </cell>
          <cell r="D526">
            <v>7928</v>
          </cell>
          <cell r="E526">
            <v>2436</v>
          </cell>
          <cell r="F526">
            <v>2332</v>
          </cell>
          <cell r="G526">
            <v>0</v>
          </cell>
          <cell r="H526">
            <v>441</v>
          </cell>
          <cell r="I526">
            <v>0</v>
          </cell>
          <cell r="J526">
            <v>189.24910806174955</v>
          </cell>
          <cell r="M526">
            <v>6939.6046534575007</v>
          </cell>
          <cell r="N526">
            <v>5638</v>
          </cell>
          <cell r="P526">
            <v>5506.6666699999996</v>
          </cell>
          <cell r="Q526">
            <v>5506.6666699999996</v>
          </cell>
          <cell r="Y526">
            <v>5426.6666699999996</v>
          </cell>
          <cell r="Z526">
            <v>5426.6666699999996</v>
          </cell>
          <cell r="AA526">
            <v>1368</v>
          </cell>
          <cell r="AB526">
            <v>1620</v>
          </cell>
          <cell r="AC526">
            <v>252.04054038572451</v>
          </cell>
          <cell r="AD526">
            <v>298.44717426323888</v>
          </cell>
          <cell r="AE526">
            <v>6972</v>
          </cell>
          <cell r="AF526">
            <v>6940</v>
          </cell>
          <cell r="AG526">
            <v>16</v>
          </cell>
          <cell r="AH526">
            <v>48</v>
          </cell>
          <cell r="AI526">
            <v>6972</v>
          </cell>
          <cell r="AJ526">
            <v>457</v>
          </cell>
          <cell r="AK526">
            <v>6940</v>
          </cell>
          <cell r="AL526">
            <v>1241</v>
          </cell>
          <cell r="AM526">
            <v>1472</v>
          </cell>
          <cell r="AN526">
            <v>188</v>
          </cell>
          <cell r="AO526">
            <v>212</v>
          </cell>
        </row>
        <row r="527">
          <cell r="B527" t="str">
            <v>11 หนองบัวแดง</v>
          </cell>
          <cell r="C527">
            <v>8671</v>
          </cell>
          <cell r="D527">
            <v>18243</v>
          </cell>
          <cell r="E527">
            <v>6011</v>
          </cell>
          <cell r="F527">
            <v>6011</v>
          </cell>
          <cell r="G527">
            <v>1932</v>
          </cell>
          <cell r="H527">
            <v>305</v>
          </cell>
          <cell r="I527">
            <v>321.35000000000002</v>
          </cell>
          <cell r="J527">
            <v>50.690400931625355</v>
          </cell>
          <cell r="M527">
            <v>7091.2479033560003</v>
          </cell>
          <cell r="N527">
            <v>6763</v>
          </cell>
          <cell r="P527">
            <v>3400.5</v>
          </cell>
          <cell r="Q527">
            <v>3400.5</v>
          </cell>
          <cell r="Y527">
            <v>1351.5</v>
          </cell>
          <cell r="Z527">
            <v>3117</v>
          </cell>
          <cell r="AA527">
            <v>194</v>
          </cell>
          <cell r="AB527">
            <v>426</v>
          </cell>
          <cell r="AC527">
            <v>143.39622641509433</v>
          </cell>
          <cell r="AD527">
            <v>136.53994225216553</v>
          </cell>
          <cell r="AE527">
            <v>6795</v>
          </cell>
          <cell r="AF527">
            <v>6763</v>
          </cell>
          <cell r="AG527">
            <v>50</v>
          </cell>
          <cell r="AH527">
            <v>82</v>
          </cell>
          <cell r="AI527">
            <v>6654</v>
          </cell>
          <cell r="AJ527">
            <v>390</v>
          </cell>
          <cell r="AK527">
            <v>6763</v>
          </cell>
          <cell r="AL527">
            <v>1428</v>
          </cell>
          <cell r="AM527">
            <v>1359</v>
          </cell>
          <cell r="AN527">
            <v>197</v>
          </cell>
          <cell r="AO527">
            <v>201</v>
          </cell>
        </row>
        <row r="528">
          <cell r="B528" t="str">
            <v>12 เทพสถิต</v>
          </cell>
          <cell r="C528">
            <v>11005</v>
          </cell>
          <cell r="D528">
            <v>3318</v>
          </cell>
          <cell r="E528">
            <v>5657</v>
          </cell>
          <cell r="F528">
            <v>1971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M528">
            <v>11829.789376416</v>
          </cell>
          <cell r="N528">
            <v>6475</v>
          </cell>
          <cell r="P528">
            <v>4415.67544</v>
          </cell>
          <cell r="Q528">
            <v>4415.67544</v>
          </cell>
          <cell r="Y528">
            <v>3819.34211</v>
          </cell>
          <cell r="Z528">
            <v>3819.34211</v>
          </cell>
          <cell r="AA528">
            <v>285</v>
          </cell>
          <cell r="AB528">
            <v>392</v>
          </cell>
          <cell r="AC528">
            <v>74.57654358436092</v>
          </cell>
          <cell r="AD528">
            <v>102.68304209857754</v>
          </cell>
          <cell r="AE528">
            <v>12287</v>
          </cell>
          <cell r="AF528">
            <v>11830</v>
          </cell>
          <cell r="AG528">
            <v>46</v>
          </cell>
          <cell r="AH528">
            <v>503</v>
          </cell>
          <cell r="AI528">
            <v>9771</v>
          </cell>
          <cell r="AJ528">
            <v>759</v>
          </cell>
          <cell r="AK528">
            <v>10027</v>
          </cell>
          <cell r="AL528">
            <v>1889</v>
          </cell>
          <cell r="AM528">
            <v>2169</v>
          </cell>
          <cell r="AN528">
            <v>164</v>
          </cell>
          <cell r="AO528">
            <v>216</v>
          </cell>
        </row>
        <row r="529">
          <cell r="B529" t="str">
            <v>13 หนองบัวระเหว</v>
          </cell>
          <cell r="C529">
            <v>3041</v>
          </cell>
          <cell r="D529">
            <v>1412</v>
          </cell>
          <cell r="E529">
            <v>942</v>
          </cell>
          <cell r="F529">
            <v>813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M529">
            <v>2386.1838329235002</v>
          </cell>
          <cell r="N529">
            <v>1965</v>
          </cell>
          <cell r="P529">
            <v>2269</v>
          </cell>
          <cell r="Q529">
            <v>2269</v>
          </cell>
          <cell r="Y529">
            <v>2160.6666700000001</v>
          </cell>
          <cell r="Z529">
            <v>2214.8333400000001</v>
          </cell>
          <cell r="AA529">
            <v>470</v>
          </cell>
          <cell r="AB529">
            <v>297</v>
          </cell>
          <cell r="AC529">
            <v>217.65350167131518</v>
          </cell>
          <cell r="AD529">
            <v>134.11091840436174</v>
          </cell>
          <cell r="AE529">
            <v>2727</v>
          </cell>
          <cell r="AF529">
            <v>2386</v>
          </cell>
          <cell r="AG529">
            <v>17</v>
          </cell>
          <cell r="AH529">
            <v>358</v>
          </cell>
          <cell r="AI529">
            <v>2727</v>
          </cell>
          <cell r="AJ529">
            <v>201</v>
          </cell>
          <cell r="AK529">
            <v>2386</v>
          </cell>
          <cell r="AL529">
            <v>506</v>
          </cell>
          <cell r="AM529">
            <v>320</v>
          </cell>
          <cell r="AN529">
            <v>200</v>
          </cell>
          <cell r="AO529">
            <v>134</v>
          </cell>
        </row>
        <row r="530">
          <cell r="B530" t="str">
            <v>14 ภักดีชุมพล</v>
          </cell>
          <cell r="C530">
            <v>6543</v>
          </cell>
          <cell r="D530">
            <v>6543</v>
          </cell>
          <cell r="E530">
            <v>6227</v>
          </cell>
          <cell r="F530">
            <v>6227</v>
          </cell>
          <cell r="G530">
            <v>1755</v>
          </cell>
          <cell r="H530">
            <v>0</v>
          </cell>
          <cell r="I530">
            <v>281.8</v>
          </cell>
          <cell r="J530">
            <v>0</v>
          </cell>
          <cell r="M530">
            <v>8500.1486520199996</v>
          </cell>
          <cell r="N530">
            <v>4124</v>
          </cell>
          <cell r="P530">
            <v>0</v>
          </cell>
          <cell r="Q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8501</v>
          </cell>
          <cell r="AF530">
            <v>8500</v>
          </cell>
          <cell r="AG530">
            <v>7</v>
          </cell>
          <cell r="AH530">
            <v>8</v>
          </cell>
          <cell r="AI530">
            <v>2533</v>
          </cell>
          <cell r="AJ530">
            <v>548</v>
          </cell>
          <cell r="AK530">
            <v>3073</v>
          </cell>
          <cell r="AL530">
            <v>365</v>
          </cell>
          <cell r="AM530">
            <v>443</v>
          </cell>
          <cell r="AN530">
            <v>90</v>
          </cell>
          <cell r="AO530">
            <v>144</v>
          </cell>
        </row>
        <row r="531">
          <cell r="B531" t="str">
            <v>15 เนินสง่า</v>
          </cell>
          <cell r="C531">
            <v>373</v>
          </cell>
          <cell r="D531">
            <v>358</v>
          </cell>
          <cell r="E531">
            <v>128</v>
          </cell>
          <cell r="F531">
            <v>113</v>
          </cell>
          <cell r="G531">
            <v>2</v>
          </cell>
          <cell r="H531">
            <v>6</v>
          </cell>
          <cell r="I531">
            <v>15</v>
          </cell>
          <cell r="J531">
            <v>49.115044247787608</v>
          </cell>
          <cell r="M531">
            <v>182.92686839359999</v>
          </cell>
          <cell r="N531">
            <v>190</v>
          </cell>
          <cell r="P531">
            <v>0</v>
          </cell>
          <cell r="Q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199</v>
          </cell>
          <cell r="AF531">
            <v>190</v>
          </cell>
          <cell r="AG531">
            <v>0</v>
          </cell>
          <cell r="AH531">
            <v>9</v>
          </cell>
          <cell r="AI531">
            <v>199</v>
          </cell>
          <cell r="AJ531">
            <v>15</v>
          </cell>
          <cell r="AK531">
            <v>190</v>
          </cell>
          <cell r="AL531">
            <v>39</v>
          </cell>
          <cell r="AM531">
            <v>37</v>
          </cell>
          <cell r="AN531">
            <v>166</v>
          </cell>
          <cell r="AO531">
            <v>195</v>
          </cell>
        </row>
        <row r="532">
          <cell r="B532" t="str">
            <v>16 ซับใหญ่</v>
          </cell>
          <cell r="C532">
            <v>487</v>
          </cell>
          <cell r="D532">
            <v>487</v>
          </cell>
          <cell r="E532">
            <v>93</v>
          </cell>
          <cell r="F532">
            <v>93</v>
          </cell>
          <cell r="G532">
            <v>3</v>
          </cell>
          <cell r="H532">
            <v>0</v>
          </cell>
          <cell r="I532">
            <v>32.69</v>
          </cell>
          <cell r="J532">
            <v>0</v>
          </cell>
          <cell r="M532">
            <v>410.93675515160004</v>
          </cell>
          <cell r="N532">
            <v>197</v>
          </cell>
          <cell r="P532">
            <v>0</v>
          </cell>
          <cell r="Q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421</v>
          </cell>
          <cell r="AF532">
            <v>411</v>
          </cell>
          <cell r="AG532">
            <v>0</v>
          </cell>
          <cell r="AH532">
            <v>10</v>
          </cell>
          <cell r="AI532">
            <v>392</v>
          </cell>
          <cell r="AJ532">
            <v>23</v>
          </cell>
          <cell r="AK532">
            <v>405</v>
          </cell>
          <cell r="AL532">
            <v>37</v>
          </cell>
          <cell r="AM532">
            <v>37</v>
          </cell>
          <cell r="AN532">
            <v>97</v>
          </cell>
          <cell r="AO532">
            <v>91</v>
          </cell>
        </row>
        <row r="533">
          <cell r="B533" t="str">
            <v>นครราชสีมา</v>
          </cell>
          <cell r="C533">
            <v>56114.78</v>
          </cell>
          <cell r="D533">
            <v>56913.03</v>
          </cell>
          <cell r="E533">
            <v>13965.5</v>
          </cell>
          <cell r="F533">
            <v>14974.75</v>
          </cell>
          <cell r="G533">
            <v>2079</v>
          </cell>
          <cell r="H533">
            <v>63</v>
          </cell>
          <cell r="I533">
            <v>149</v>
          </cell>
          <cell r="J533">
            <v>4</v>
          </cell>
          <cell r="M533">
            <v>87958.539559140176</v>
          </cell>
          <cell r="N533">
            <v>50818</v>
          </cell>
          <cell r="P533">
            <v>40743.888339999998</v>
          </cell>
          <cell r="Q533">
            <v>39068.888339999998</v>
          </cell>
          <cell r="Y533">
            <v>36758.188340000001</v>
          </cell>
          <cell r="Z533">
            <v>37955.888339999998</v>
          </cell>
          <cell r="AA533">
            <v>5266</v>
          </cell>
          <cell r="AB533">
            <v>6033</v>
          </cell>
          <cell r="AC533">
            <v>143</v>
          </cell>
          <cell r="AD533">
            <v>159</v>
          </cell>
          <cell r="AE533">
            <v>90592</v>
          </cell>
          <cell r="AF533">
            <v>88028</v>
          </cell>
          <cell r="AG533">
            <v>114</v>
          </cell>
          <cell r="AH533">
            <v>2678</v>
          </cell>
          <cell r="AI533">
            <v>63269</v>
          </cell>
          <cell r="AJ533">
            <v>15743</v>
          </cell>
          <cell r="AK533">
            <v>74052</v>
          </cell>
          <cell r="AL533">
            <v>10798</v>
          </cell>
          <cell r="AM533">
            <v>12852</v>
          </cell>
          <cell r="AN533">
            <v>171</v>
          </cell>
          <cell r="AO533">
            <v>174</v>
          </cell>
        </row>
        <row r="534">
          <cell r="B534" t="str">
            <v>01 เมืองนครราชสีมา</v>
          </cell>
          <cell r="C534">
            <v>30</v>
          </cell>
          <cell r="D534">
            <v>30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M534">
            <v>691.9270157282499</v>
          </cell>
          <cell r="N534">
            <v>35</v>
          </cell>
          <cell r="P534">
            <v>0</v>
          </cell>
          <cell r="Q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692</v>
          </cell>
          <cell r="AF534">
            <v>692</v>
          </cell>
          <cell r="AG534">
            <v>0</v>
          </cell>
          <cell r="AH534">
            <v>0</v>
          </cell>
          <cell r="AI534">
            <v>189</v>
          </cell>
          <cell r="AJ534">
            <v>104</v>
          </cell>
          <cell r="AK534">
            <v>293</v>
          </cell>
          <cell r="AL534">
            <v>19</v>
          </cell>
          <cell r="AM534">
            <v>26</v>
          </cell>
          <cell r="AN534">
            <v>63</v>
          </cell>
          <cell r="AO534">
            <v>89</v>
          </cell>
        </row>
        <row r="535">
          <cell r="B535" t="str">
            <v>02 ขามทะเลสอ</v>
          </cell>
          <cell r="C535">
            <v>45</v>
          </cell>
          <cell r="D535">
            <v>45</v>
          </cell>
          <cell r="E535">
            <v>45</v>
          </cell>
          <cell r="F535">
            <v>45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M535">
            <v>173.73216110418997</v>
          </cell>
          <cell r="N535">
            <v>97</v>
          </cell>
          <cell r="P535">
            <v>0</v>
          </cell>
          <cell r="Q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211</v>
          </cell>
          <cell r="AF535">
            <v>174</v>
          </cell>
          <cell r="AG535">
            <v>0</v>
          </cell>
          <cell r="AH535">
            <v>37</v>
          </cell>
          <cell r="AI535">
            <v>211</v>
          </cell>
          <cell r="AJ535">
            <v>33</v>
          </cell>
          <cell r="AK535">
            <v>174</v>
          </cell>
          <cell r="AL535">
            <v>20</v>
          </cell>
          <cell r="AM535">
            <v>20</v>
          </cell>
          <cell r="AN535">
            <v>114</v>
          </cell>
          <cell r="AO535">
            <v>115</v>
          </cell>
        </row>
        <row r="536">
          <cell r="B536" t="str">
            <v>03 ขามสะแกแสง</v>
          </cell>
          <cell r="C536">
            <v>14</v>
          </cell>
          <cell r="D536">
            <v>14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M536">
            <v>12.155773159000001</v>
          </cell>
          <cell r="N536">
            <v>0</v>
          </cell>
          <cell r="P536">
            <v>0</v>
          </cell>
          <cell r="Q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24</v>
          </cell>
          <cell r="AF536">
            <v>12</v>
          </cell>
          <cell r="AG536">
            <v>0</v>
          </cell>
          <cell r="AH536">
            <v>12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</row>
        <row r="537">
          <cell r="B537" t="str">
            <v>04 คง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M537">
            <v>93.396819666200003</v>
          </cell>
          <cell r="N537">
            <v>25</v>
          </cell>
          <cell r="P537">
            <v>0</v>
          </cell>
          <cell r="Q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135</v>
          </cell>
          <cell r="AF537">
            <v>93</v>
          </cell>
          <cell r="AG537">
            <v>0</v>
          </cell>
          <cell r="AH537">
            <v>42</v>
          </cell>
          <cell r="AI537">
            <v>40</v>
          </cell>
          <cell r="AJ537">
            <v>9</v>
          </cell>
          <cell r="AK537">
            <v>9</v>
          </cell>
          <cell r="AL537">
            <v>3</v>
          </cell>
          <cell r="AM537">
            <v>1</v>
          </cell>
          <cell r="AN537">
            <v>125</v>
          </cell>
          <cell r="AO537">
            <v>111</v>
          </cell>
        </row>
        <row r="538">
          <cell r="B538" t="str">
            <v>05 ครบุรี</v>
          </cell>
          <cell r="C538">
            <v>6654</v>
          </cell>
          <cell r="D538">
            <v>6654</v>
          </cell>
          <cell r="E538">
            <v>424</v>
          </cell>
          <cell r="F538">
            <v>424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M538">
            <v>12340.869765789965</v>
          </cell>
          <cell r="N538">
            <v>8083</v>
          </cell>
          <cell r="P538">
            <v>7599.73</v>
          </cell>
          <cell r="Q538">
            <v>6099.73</v>
          </cell>
          <cell r="Y538">
            <v>5859.73</v>
          </cell>
          <cell r="Z538">
            <v>5949.73</v>
          </cell>
          <cell r="AA538">
            <v>1563</v>
          </cell>
          <cell r="AB538">
            <v>1458</v>
          </cell>
          <cell r="AC538">
            <v>266.65952185510258</v>
          </cell>
          <cell r="AD538">
            <v>245.13394725474939</v>
          </cell>
          <cell r="AE538">
            <v>13323</v>
          </cell>
          <cell r="AF538">
            <v>12341</v>
          </cell>
          <cell r="AG538">
            <v>0</v>
          </cell>
          <cell r="AH538">
            <v>982</v>
          </cell>
          <cell r="AI538">
            <v>7560</v>
          </cell>
          <cell r="AJ538">
            <v>2123</v>
          </cell>
          <cell r="AK538">
            <v>8701</v>
          </cell>
          <cell r="AL538">
            <v>1449</v>
          </cell>
          <cell r="AM538">
            <v>1649</v>
          </cell>
          <cell r="AN538">
            <v>190</v>
          </cell>
          <cell r="AO538">
            <v>190</v>
          </cell>
        </row>
        <row r="539">
          <cell r="B539" t="str">
            <v>06 จักราช</v>
          </cell>
          <cell r="C539">
            <v>1442</v>
          </cell>
          <cell r="D539">
            <v>1144</v>
          </cell>
          <cell r="E539">
            <v>826</v>
          </cell>
          <cell r="F539">
            <v>863</v>
          </cell>
          <cell r="G539">
            <v>0</v>
          </cell>
          <cell r="H539">
            <v>37</v>
          </cell>
          <cell r="I539">
            <v>0</v>
          </cell>
          <cell r="J539">
            <v>42.641946697566631</v>
          </cell>
          <cell r="M539">
            <v>815.38664843821005</v>
          </cell>
          <cell r="N539">
            <v>568</v>
          </cell>
          <cell r="P539">
            <v>0</v>
          </cell>
          <cell r="Q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845</v>
          </cell>
          <cell r="AF539">
            <v>815</v>
          </cell>
          <cell r="AG539">
            <v>0</v>
          </cell>
          <cell r="AH539">
            <v>30</v>
          </cell>
          <cell r="AI539">
            <v>678</v>
          </cell>
          <cell r="AJ539">
            <v>156</v>
          </cell>
          <cell r="AK539">
            <v>804</v>
          </cell>
          <cell r="AL539">
            <v>145</v>
          </cell>
          <cell r="AM539">
            <v>166</v>
          </cell>
          <cell r="AN539">
            <v>147</v>
          </cell>
          <cell r="AO539">
            <v>206</v>
          </cell>
        </row>
        <row r="540">
          <cell r="B540" t="str">
            <v>07 ชุมพวง</v>
          </cell>
          <cell r="C540">
            <v>2077.5</v>
          </cell>
          <cell r="D540">
            <v>3045</v>
          </cell>
          <cell r="E540">
            <v>435.75</v>
          </cell>
          <cell r="F540">
            <v>1066.25</v>
          </cell>
          <cell r="G540">
            <v>194</v>
          </cell>
          <cell r="H540">
            <v>7</v>
          </cell>
          <cell r="I540">
            <v>444.61</v>
          </cell>
          <cell r="J540">
            <v>6.3774912075029304</v>
          </cell>
          <cell r="M540">
            <v>826.9677948786001</v>
          </cell>
          <cell r="N540">
            <v>822</v>
          </cell>
          <cell r="P540">
            <v>0</v>
          </cell>
          <cell r="Q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822</v>
          </cell>
          <cell r="AF540">
            <v>822</v>
          </cell>
          <cell r="AG540">
            <v>0</v>
          </cell>
          <cell r="AH540">
            <v>0</v>
          </cell>
          <cell r="AI540">
            <v>661</v>
          </cell>
          <cell r="AJ540">
            <v>166</v>
          </cell>
          <cell r="AK540">
            <v>822</v>
          </cell>
          <cell r="AL540">
            <v>88</v>
          </cell>
          <cell r="AM540">
            <v>88</v>
          </cell>
          <cell r="AN540">
            <v>79</v>
          </cell>
          <cell r="AO540">
            <v>107</v>
          </cell>
        </row>
        <row r="541">
          <cell r="B541" t="str">
            <v>08 โชคชัย</v>
          </cell>
          <cell r="C541">
            <v>100</v>
          </cell>
          <cell r="D541">
            <v>100</v>
          </cell>
          <cell r="E541">
            <v>41</v>
          </cell>
          <cell r="F541">
            <v>41</v>
          </cell>
          <cell r="G541">
            <v>2</v>
          </cell>
          <cell r="H541">
            <v>0</v>
          </cell>
          <cell r="I541">
            <v>52.44</v>
          </cell>
          <cell r="J541">
            <v>0</v>
          </cell>
          <cell r="M541">
            <v>765.90740444116989</v>
          </cell>
          <cell r="N541">
            <v>137</v>
          </cell>
          <cell r="P541">
            <v>0</v>
          </cell>
          <cell r="Q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766</v>
          </cell>
          <cell r="AF541">
            <v>766</v>
          </cell>
          <cell r="AG541">
            <v>0</v>
          </cell>
          <cell r="AH541">
            <v>0</v>
          </cell>
          <cell r="AI541">
            <v>307</v>
          </cell>
          <cell r="AJ541">
            <v>136</v>
          </cell>
          <cell r="AK541">
            <v>443</v>
          </cell>
          <cell r="AL541">
            <v>33</v>
          </cell>
          <cell r="AM541">
            <v>51</v>
          </cell>
          <cell r="AN541">
            <v>85</v>
          </cell>
          <cell r="AO541">
            <v>115</v>
          </cell>
        </row>
        <row r="542">
          <cell r="B542" t="str">
            <v>09 ด่านขุนทด</v>
          </cell>
          <cell r="C542">
            <v>500</v>
          </cell>
          <cell r="D542">
            <v>500</v>
          </cell>
          <cell r="E542">
            <v>500</v>
          </cell>
          <cell r="F542">
            <v>500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M542">
            <v>3380.9032462361602</v>
          </cell>
          <cell r="N542">
            <v>616</v>
          </cell>
          <cell r="P542">
            <v>0</v>
          </cell>
          <cell r="Q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3472</v>
          </cell>
          <cell r="AF542">
            <v>3381</v>
          </cell>
          <cell r="AG542">
            <v>0</v>
          </cell>
          <cell r="AH542">
            <v>91</v>
          </cell>
          <cell r="AI542">
            <v>1395</v>
          </cell>
          <cell r="AJ542">
            <v>648</v>
          </cell>
          <cell r="AK542">
            <v>1952</v>
          </cell>
          <cell r="AL542">
            <v>111</v>
          </cell>
          <cell r="AM542">
            <v>185</v>
          </cell>
          <cell r="AN542">
            <v>59</v>
          </cell>
          <cell r="AO542">
            <v>95</v>
          </cell>
        </row>
        <row r="543">
          <cell r="B543" t="str">
            <v>10 โนนไทย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M543">
            <v>0</v>
          </cell>
          <cell r="N543">
            <v>0</v>
          </cell>
          <cell r="P543">
            <v>0</v>
          </cell>
          <cell r="Q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B544" t="str">
            <v>11 โนนสูง</v>
          </cell>
          <cell r="C544">
            <v>7</v>
          </cell>
          <cell r="D544">
            <v>7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M544">
            <v>0</v>
          </cell>
          <cell r="N544">
            <v>62</v>
          </cell>
          <cell r="P544">
            <v>0</v>
          </cell>
          <cell r="Q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62</v>
          </cell>
          <cell r="AF544">
            <v>62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B545" t="str">
            <v>12 บัวใหญ่</v>
          </cell>
          <cell r="C545">
            <v>232</v>
          </cell>
          <cell r="D545">
            <v>153</v>
          </cell>
          <cell r="E545">
            <v>133</v>
          </cell>
          <cell r="F545">
            <v>133</v>
          </cell>
          <cell r="G545">
            <v>12</v>
          </cell>
          <cell r="H545">
            <v>10</v>
          </cell>
          <cell r="I545">
            <v>91.35</v>
          </cell>
          <cell r="J545">
            <v>75</v>
          </cell>
          <cell r="M545">
            <v>142.43357874514999</v>
          </cell>
          <cell r="N545">
            <v>146</v>
          </cell>
          <cell r="P545">
            <v>0</v>
          </cell>
          <cell r="Q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190</v>
          </cell>
          <cell r="AF545">
            <v>146</v>
          </cell>
          <cell r="AG545">
            <v>0</v>
          </cell>
          <cell r="AH545">
            <v>44</v>
          </cell>
          <cell r="AI545">
            <v>170</v>
          </cell>
          <cell r="AJ545">
            <v>27</v>
          </cell>
          <cell r="AK545">
            <v>146</v>
          </cell>
          <cell r="AL545">
            <v>15</v>
          </cell>
          <cell r="AM545">
            <v>14</v>
          </cell>
          <cell r="AN545">
            <v>88</v>
          </cell>
          <cell r="AO545">
            <v>96</v>
          </cell>
        </row>
        <row r="546">
          <cell r="B546" t="str">
            <v>13 ประทาย</v>
          </cell>
          <cell r="C546">
            <v>26</v>
          </cell>
          <cell r="D546">
            <v>26</v>
          </cell>
          <cell r="E546">
            <v>26</v>
          </cell>
          <cell r="F546">
            <v>26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M546">
            <v>47.143885059080006</v>
          </cell>
          <cell r="N546">
            <v>58</v>
          </cell>
          <cell r="P546">
            <v>0</v>
          </cell>
          <cell r="Q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71</v>
          </cell>
          <cell r="AF546">
            <v>58</v>
          </cell>
          <cell r="AG546">
            <v>0</v>
          </cell>
          <cell r="AH546">
            <v>13</v>
          </cell>
          <cell r="AI546">
            <v>57</v>
          </cell>
          <cell r="AJ546">
            <v>9</v>
          </cell>
          <cell r="AK546">
            <v>53</v>
          </cell>
          <cell r="AL546">
            <v>5</v>
          </cell>
          <cell r="AM546">
            <v>5</v>
          </cell>
          <cell r="AN546">
            <v>88</v>
          </cell>
          <cell r="AO546">
            <v>94</v>
          </cell>
        </row>
        <row r="547">
          <cell r="B547" t="str">
            <v>14 ปักธงชัย</v>
          </cell>
          <cell r="C547">
            <v>395</v>
          </cell>
          <cell r="D547">
            <v>395</v>
          </cell>
          <cell r="E547">
            <v>50</v>
          </cell>
          <cell r="F547">
            <v>50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M547">
            <v>1159.45379678822</v>
          </cell>
          <cell r="N547">
            <v>99</v>
          </cell>
          <cell r="P547">
            <v>0</v>
          </cell>
          <cell r="Q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1198</v>
          </cell>
          <cell r="AF547">
            <v>1159</v>
          </cell>
          <cell r="AG547">
            <v>0</v>
          </cell>
          <cell r="AH547">
            <v>39</v>
          </cell>
          <cell r="AI547">
            <v>606</v>
          </cell>
          <cell r="AJ547">
            <v>222</v>
          </cell>
          <cell r="AK547">
            <v>789</v>
          </cell>
          <cell r="AL547">
            <v>59</v>
          </cell>
          <cell r="AM547">
            <v>83</v>
          </cell>
          <cell r="AN547">
            <v>71</v>
          </cell>
          <cell r="AO547">
            <v>105</v>
          </cell>
        </row>
        <row r="548">
          <cell r="B548" t="str">
            <v>15 ปากช่อง</v>
          </cell>
          <cell r="C548">
            <v>3379.28</v>
          </cell>
          <cell r="D548">
            <v>3379.28</v>
          </cell>
          <cell r="E548">
            <v>533</v>
          </cell>
          <cell r="F548">
            <v>533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M548">
            <v>3045.8163452523804</v>
          </cell>
          <cell r="N548">
            <v>1027</v>
          </cell>
          <cell r="P548">
            <v>0</v>
          </cell>
          <cell r="Q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3075</v>
          </cell>
          <cell r="AF548">
            <v>3046</v>
          </cell>
          <cell r="AG548">
            <v>0</v>
          </cell>
          <cell r="AH548">
            <v>29</v>
          </cell>
          <cell r="AI548">
            <v>3075</v>
          </cell>
          <cell r="AJ548">
            <v>583</v>
          </cell>
          <cell r="AK548">
            <v>3046</v>
          </cell>
          <cell r="AL548">
            <v>372</v>
          </cell>
          <cell r="AM548">
            <v>429</v>
          </cell>
          <cell r="AN548">
            <v>146</v>
          </cell>
          <cell r="AO548">
            <v>141</v>
          </cell>
        </row>
        <row r="549">
          <cell r="B549" t="str">
            <v>16 พิมาย</v>
          </cell>
          <cell r="C549">
            <v>3729</v>
          </cell>
          <cell r="D549">
            <v>3729</v>
          </cell>
          <cell r="E549">
            <v>2146</v>
          </cell>
          <cell r="F549">
            <v>2146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M549">
            <v>3873.7135311760699</v>
          </cell>
          <cell r="N549">
            <v>3499</v>
          </cell>
          <cell r="P549">
            <v>2859.25</v>
          </cell>
          <cell r="Q549">
            <v>2859.25</v>
          </cell>
          <cell r="Y549">
            <v>1928.75</v>
          </cell>
          <cell r="Z549">
            <v>2053.75</v>
          </cell>
          <cell r="AA549">
            <v>193</v>
          </cell>
          <cell r="AB549">
            <v>221</v>
          </cell>
          <cell r="AC549">
            <v>100.02721970187946</v>
          </cell>
          <cell r="AD549">
            <v>107.71393791844187</v>
          </cell>
          <cell r="AE549">
            <v>3928</v>
          </cell>
          <cell r="AF549">
            <v>3874</v>
          </cell>
          <cell r="AG549">
            <v>26</v>
          </cell>
          <cell r="AH549">
            <v>80</v>
          </cell>
          <cell r="AI549">
            <v>3928</v>
          </cell>
          <cell r="AJ549">
            <v>742</v>
          </cell>
          <cell r="AK549">
            <v>3874</v>
          </cell>
          <cell r="AL549">
            <v>518</v>
          </cell>
          <cell r="AM549">
            <v>567</v>
          </cell>
          <cell r="AN549">
            <v>150</v>
          </cell>
          <cell r="AO549">
            <v>146</v>
          </cell>
        </row>
        <row r="550">
          <cell r="B550" t="str">
            <v>17 สีคิ้ว</v>
          </cell>
          <cell r="C550">
            <v>3818</v>
          </cell>
          <cell r="D550">
            <v>3469</v>
          </cell>
          <cell r="E550">
            <v>1302</v>
          </cell>
          <cell r="F550">
            <v>981</v>
          </cell>
          <cell r="G550">
            <v>16</v>
          </cell>
          <cell r="H550">
            <v>9</v>
          </cell>
          <cell r="I550">
            <v>12.67</v>
          </cell>
          <cell r="J550">
            <v>8.8344444444444452</v>
          </cell>
          <cell r="M550">
            <v>4267.5820331624591</v>
          </cell>
          <cell r="N550">
            <v>1844</v>
          </cell>
          <cell r="P550">
            <v>0</v>
          </cell>
          <cell r="Q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4475</v>
          </cell>
          <cell r="AF550">
            <v>4268</v>
          </cell>
          <cell r="AG550">
            <v>0</v>
          </cell>
          <cell r="AH550">
            <v>207</v>
          </cell>
          <cell r="AI550">
            <v>1566</v>
          </cell>
          <cell r="AJ550">
            <v>817</v>
          </cell>
          <cell r="AK550">
            <v>2176</v>
          </cell>
          <cell r="AL550">
            <v>128</v>
          </cell>
          <cell r="AM550">
            <v>205</v>
          </cell>
          <cell r="AN550">
            <v>52</v>
          </cell>
          <cell r="AO550">
            <v>94</v>
          </cell>
        </row>
        <row r="551">
          <cell r="B551" t="str">
            <v>18 สูงเนิน</v>
          </cell>
          <cell r="C551">
            <v>1697</v>
          </cell>
          <cell r="D551">
            <v>2501</v>
          </cell>
          <cell r="E551">
            <v>108</v>
          </cell>
          <cell r="F551">
            <v>912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M551">
            <v>1994.3085949401197</v>
          </cell>
          <cell r="N551">
            <v>405</v>
          </cell>
          <cell r="P551">
            <v>0</v>
          </cell>
          <cell r="Q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2071</v>
          </cell>
          <cell r="AF551">
            <v>1994</v>
          </cell>
          <cell r="AG551">
            <v>0</v>
          </cell>
          <cell r="AH551">
            <v>77</v>
          </cell>
          <cell r="AI551">
            <v>1185</v>
          </cell>
          <cell r="AJ551">
            <v>425</v>
          </cell>
          <cell r="AK551">
            <v>1533</v>
          </cell>
          <cell r="AL551">
            <v>98</v>
          </cell>
          <cell r="AM551">
            <v>147</v>
          </cell>
          <cell r="AN551">
            <v>86</v>
          </cell>
          <cell r="AO551">
            <v>96</v>
          </cell>
        </row>
        <row r="552">
          <cell r="B552" t="str">
            <v>19 ห้วยแถลง</v>
          </cell>
          <cell r="C552">
            <v>1599.75</v>
          </cell>
          <cell r="D552">
            <v>1599.75</v>
          </cell>
          <cell r="E552">
            <v>105.5</v>
          </cell>
          <cell r="F552">
            <v>105.5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M552">
            <v>1115.3913746428002</v>
          </cell>
          <cell r="N552">
            <v>678</v>
          </cell>
          <cell r="P552">
            <v>0</v>
          </cell>
          <cell r="Q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1225</v>
          </cell>
          <cell r="AF552">
            <v>1115</v>
          </cell>
          <cell r="AG552">
            <v>0</v>
          </cell>
          <cell r="AH552">
            <v>110</v>
          </cell>
          <cell r="AI552">
            <v>1225</v>
          </cell>
          <cell r="AJ552">
            <v>214</v>
          </cell>
          <cell r="AK552">
            <v>1115</v>
          </cell>
          <cell r="AL552">
            <v>128</v>
          </cell>
          <cell r="AM552">
            <v>132</v>
          </cell>
          <cell r="AN552">
            <v>113</v>
          </cell>
          <cell r="AO552">
            <v>118</v>
          </cell>
        </row>
        <row r="553">
          <cell r="B553" t="str">
            <v>20 เสิงสาง</v>
          </cell>
          <cell r="C553">
            <v>23410</v>
          </cell>
          <cell r="D553">
            <v>23410</v>
          </cell>
          <cell r="E553">
            <v>5422</v>
          </cell>
          <cell r="F553">
            <v>5422</v>
          </cell>
          <cell r="G553">
            <v>1854</v>
          </cell>
          <cell r="H553">
            <v>0</v>
          </cell>
          <cell r="I553">
            <v>341.91</v>
          </cell>
          <cell r="J553">
            <v>0</v>
          </cell>
          <cell r="M553">
            <v>38986.692820741373</v>
          </cell>
          <cell r="N553">
            <v>25911</v>
          </cell>
          <cell r="P553">
            <v>24880.166669999999</v>
          </cell>
          <cell r="Q553">
            <v>24880.166669999999</v>
          </cell>
          <cell r="Y553">
            <v>24202.666669999999</v>
          </cell>
          <cell r="Z553">
            <v>24722.666669999999</v>
          </cell>
          <cell r="AA553">
            <v>3198</v>
          </cell>
          <cell r="AB553">
            <v>3959</v>
          </cell>
          <cell r="AC553">
            <v>132.12089804606643</v>
          </cell>
          <cell r="AD553">
            <v>160.1489718321717</v>
          </cell>
          <cell r="AE553">
            <v>39178</v>
          </cell>
          <cell r="AF553">
            <v>38987</v>
          </cell>
          <cell r="AG553">
            <v>67</v>
          </cell>
          <cell r="AH553">
            <v>258</v>
          </cell>
          <cell r="AI553">
            <v>27804</v>
          </cell>
          <cell r="AJ553">
            <v>6655</v>
          </cell>
          <cell r="AK553">
            <v>34201</v>
          </cell>
          <cell r="AL553">
            <v>5517</v>
          </cell>
          <cell r="AM553">
            <v>6717</v>
          </cell>
          <cell r="AN553">
            <v>169</v>
          </cell>
          <cell r="AO553">
            <v>196</v>
          </cell>
        </row>
        <row r="554">
          <cell r="B554" t="str">
            <v>21 บ้านเหลื่อม</v>
          </cell>
          <cell r="C554">
            <v>1188</v>
          </cell>
          <cell r="D554">
            <v>1188</v>
          </cell>
          <cell r="E554">
            <v>194</v>
          </cell>
          <cell r="F554">
            <v>194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M554">
            <v>237.40000286442</v>
          </cell>
          <cell r="N554">
            <v>55</v>
          </cell>
          <cell r="P554">
            <v>0</v>
          </cell>
          <cell r="Q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400</v>
          </cell>
          <cell r="AF554">
            <v>237</v>
          </cell>
          <cell r="AG554">
            <v>0</v>
          </cell>
          <cell r="AH554">
            <v>163</v>
          </cell>
          <cell r="AI554">
            <v>286</v>
          </cell>
          <cell r="AJ554">
            <v>45</v>
          </cell>
          <cell r="AK554">
            <v>168</v>
          </cell>
          <cell r="AL554">
            <v>38</v>
          </cell>
          <cell r="AM554">
            <v>24</v>
          </cell>
          <cell r="AN554">
            <v>129</v>
          </cell>
          <cell r="AO554">
            <v>143</v>
          </cell>
        </row>
        <row r="555">
          <cell r="B555" t="str">
            <v>22 หนองบุญมาก</v>
          </cell>
          <cell r="C555">
            <v>835</v>
          </cell>
          <cell r="D555">
            <v>835</v>
          </cell>
          <cell r="E555">
            <v>688</v>
          </cell>
          <cell r="F555">
            <v>688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M555">
            <v>2991.1018734980598</v>
          </cell>
          <cell r="N555">
            <v>2368</v>
          </cell>
          <cell r="P555">
            <v>1838.5416700000001</v>
          </cell>
          <cell r="Q555">
            <v>1838.5416700000001</v>
          </cell>
          <cell r="Y555">
            <v>1838.5416700000001</v>
          </cell>
          <cell r="Z555">
            <v>1838.5416700000001</v>
          </cell>
          <cell r="AA555">
            <v>167</v>
          </cell>
          <cell r="AB555">
            <v>187</v>
          </cell>
          <cell r="AC555">
            <v>91.048158473340436</v>
          </cell>
          <cell r="AD555">
            <v>101.86968820238923</v>
          </cell>
          <cell r="AE555">
            <v>3097</v>
          </cell>
          <cell r="AF555">
            <v>2991</v>
          </cell>
          <cell r="AG555">
            <v>0</v>
          </cell>
          <cell r="AH555">
            <v>106</v>
          </cell>
          <cell r="AI555">
            <v>3097</v>
          </cell>
          <cell r="AJ555">
            <v>570</v>
          </cell>
          <cell r="AK555">
            <v>2991</v>
          </cell>
          <cell r="AL555">
            <v>605</v>
          </cell>
          <cell r="AM555">
            <v>579</v>
          </cell>
          <cell r="AN555">
            <v>159</v>
          </cell>
          <cell r="AO555">
            <v>194</v>
          </cell>
        </row>
        <row r="556">
          <cell r="B556" t="str">
            <v>23 แก้งสนามนาง</v>
          </cell>
          <cell r="C556">
            <v>18</v>
          </cell>
          <cell r="D556">
            <v>18</v>
          </cell>
          <cell r="E556">
            <v>8</v>
          </cell>
          <cell r="F556">
            <v>8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M556">
            <v>59.627298935669998</v>
          </cell>
          <cell r="N556">
            <v>29</v>
          </cell>
          <cell r="P556">
            <v>0</v>
          </cell>
          <cell r="Q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92</v>
          </cell>
          <cell r="AF556">
            <v>60</v>
          </cell>
          <cell r="AG556">
            <v>0</v>
          </cell>
          <cell r="AH556">
            <v>32</v>
          </cell>
          <cell r="AI556">
            <v>71</v>
          </cell>
          <cell r="AJ556">
            <v>11</v>
          </cell>
          <cell r="AK556">
            <v>50</v>
          </cell>
          <cell r="AL556">
            <v>6</v>
          </cell>
          <cell r="AM556">
            <v>5</v>
          </cell>
          <cell r="AN556">
            <v>99</v>
          </cell>
          <cell r="AO556">
            <v>100</v>
          </cell>
        </row>
        <row r="557">
          <cell r="B557" t="str">
            <v>24 โนนแดง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M557">
            <v>0</v>
          </cell>
          <cell r="N557">
            <v>0</v>
          </cell>
          <cell r="P557">
            <v>0</v>
          </cell>
          <cell r="Q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</row>
        <row r="558">
          <cell r="B558" t="str">
            <v>25 วังน้ำเขียว</v>
          </cell>
          <cell r="C558">
            <v>2524</v>
          </cell>
          <cell r="D558">
            <v>2524</v>
          </cell>
          <cell r="E558">
            <v>747</v>
          </cell>
          <cell r="F558">
            <v>747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M558">
            <v>5402.6998810777786</v>
          </cell>
          <cell r="N558">
            <v>1887</v>
          </cell>
          <cell r="P558">
            <v>711.2</v>
          </cell>
          <cell r="Q558">
            <v>711.2</v>
          </cell>
          <cell r="Y558">
            <v>616</v>
          </cell>
          <cell r="Z558">
            <v>711.2</v>
          </cell>
          <cell r="AA558">
            <v>15</v>
          </cell>
          <cell r="AB558">
            <v>19</v>
          </cell>
          <cell r="AC558">
            <v>25</v>
          </cell>
          <cell r="AD558">
            <v>26.771653543307085</v>
          </cell>
          <cell r="AE558">
            <v>5500</v>
          </cell>
          <cell r="AF558">
            <v>5403</v>
          </cell>
          <cell r="AG558">
            <v>0</v>
          </cell>
          <cell r="AH558">
            <v>97</v>
          </cell>
          <cell r="AI558">
            <v>4625</v>
          </cell>
          <cell r="AJ558">
            <v>1035</v>
          </cell>
          <cell r="AK558">
            <v>5403</v>
          </cell>
          <cell r="AL558">
            <v>933</v>
          </cell>
          <cell r="AM558">
            <v>1148</v>
          </cell>
          <cell r="AN558">
            <v>170</v>
          </cell>
          <cell r="AO558">
            <v>212</v>
          </cell>
        </row>
        <row r="559">
          <cell r="B559" t="str">
            <v>26 เทพารักษ์</v>
          </cell>
          <cell r="C559">
            <v>191</v>
          </cell>
          <cell r="D559">
            <v>191</v>
          </cell>
          <cell r="E559">
            <v>60</v>
          </cell>
          <cell r="F559">
            <v>60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M559">
            <v>961</v>
          </cell>
          <cell r="N559">
            <v>199</v>
          </cell>
          <cell r="P559">
            <v>0</v>
          </cell>
          <cell r="Q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983</v>
          </cell>
          <cell r="AF559">
            <v>961</v>
          </cell>
          <cell r="AG559">
            <v>0</v>
          </cell>
          <cell r="AH559">
            <v>22</v>
          </cell>
          <cell r="AI559">
            <v>653</v>
          </cell>
          <cell r="AJ559">
            <v>184</v>
          </cell>
          <cell r="AK559">
            <v>815</v>
          </cell>
          <cell r="AL559">
            <v>55</v>
          </cell>
          <cell r="AM559">
            <v>75</v>
          </cell>
          <cell r="AN559">
            <v>74</v>
          </cell>
          <cell r="AO559">
            <v>92</v>
          </cell>
        </row>
        <row r="560">
          <cell r="B560" t="str">
            <v>27 เมืองยาง</v>
          </cell>
          <cell r="C560">
            <v>71.25</v>
          </cell>
          <cell r="D560">
            <v>50</v>
          </cell>
          <cell r="E560">
            <v>36.25</v>
          </cell>
          <cell r="F560">
            <v>15</v>
          </cell>
          <cell r="G560">
            <v>0</v>
          </cell>
          <cell r="H560">
            <v>0</v>
          </cell>
          <cell r="I560">
            <v>2</v>
          </cell>
          <cell r="J560">
            <v>0</v>
          </cell>
          <cell r="M560">
            <v>16.919955985230001</v>
          </cell>
          <cell r="N560">
            <v>15</v>
          </cell>
          <cell r="P560">
            <v>0</v>
          </cell>
          <cell r="Q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15</v>
          </cell>
          <cell r="AF560">
            <v>15</v>
          </cell>
          <cell r="AG560">
            <v>0</v>
          </cell>
          <cell r="AH560">
            <v>0</v>
          </cell>
          <cell r="AI560">
            <v>15</v>
          </cell>
          <cell r="AJ560">
            <v>0</v>
          </cell>
          <cell r="AK560">
            <v>15</v>
          </cell>
          <cell r="AL560">
            <v>1</v>
          </cell>
          <cell r="AM560">
            <v>1</v>
          </cell>
          <cell r="AN560">
            <v>67</v>
          </cell>
          <cell r="AO560">
            <v>67</v>
          </cell>
        </row>
        <row r="561">
          <cell r="B561" t="str">
            <v>28 ลำทะเมนชัย</v>
          </cell>
          <cell r="C561">
            <v>1791</v>
          </cell>
          <cell r="D561">
            <v>1891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M561">
            <v>4074.9540100449481</v>
          </cell>
          <cell r="N561">
            <v>2132</v>
          </cell>
          <cell r="P561">
            <v>2855</v>
          </cell>
          <cell r="Q561">
            <v>2680</v>
          </cell>
          <cell r="Y561">
            <v>2312.5</v>
          </cell>
          <cell r="Z561">
            <v>2680</v>
          </cell>
          <cell r="AA561">
            <v>130</v>
          </cell>
          <cell r="AB561">
            <v>189</v>
          </cell>
          <cell r="AC561">
            <v>56.324324324324323</v>
          </cell>
          <cell r="AD561">
            <v>70.59235074626865</v>
          </cell>
          <cell r="AE561">
            <v>4229</v>
          </cell>
          <cell r="AF561">
            <v>4075</v>
          </cell>
          <cell r="AG561">
            <v>21</v>
          </cell>
          <cell r="AH561">
            <v>175</v>
          </cell>
          <cell r="AI561">
            <v>3517</v>
          </cell>
          <cell r="AJ561">
            <v>746</v>
          </cell>
          <cell r="AK561">
            <v>4075</v>
          </cell>
          <cell r="AL561">
            <v>419</v>
          </cell>
          <cell r="AM561">
            <v>495</v>
          </cell>
          <cell r="AN561">
            <v>74</v>
          </cell>
          <cell r="AO561">
            <v>121</v>
          </cell>
        </row>
        <row r="562">
          <cell r="B562" t="str">
            <v>29 พระทองคำ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M562">
            <v>98.696906907869987</v>
          </cell>
          <cell r="N562">
            <v>0</v>
          </cell>
          <cell r="P562">
            <v>0</v>
          </cell>
          <cell r="Q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99</v>
          </cell>
          <cell r="AF562">
            <v>99</v>
          </cell>
          <cell r="AG562">
            <v>0</v>
          </cell>
          <cell r="AH562">
            <v>0</v>
          </cell>
          <cell r="AI562">
            <v>34</v>
          </cell>
          <cell r="AJ562">
            <v>5</v>
          </cell>
          <cell r="AK562">
            <v>39</v>
          </cell>
          <cell r="AL562">
            <v>3</v>
          </cell>
          <cell r="AM562">
            <v>4</v>
          </cell>
          <cell r="AN562">
            <v>118</v>
          </cell>
          <cell r="AO562">
            <v>103</v>
          </cell>
        </row>
        <row r="563">
          <cell r="B563" t="str">
            <v>30 เฉลิมพระเกียรติ</v>
          </cell>
          <cell r="C563">
            <v>245</v>
          </cell>
          <cell r="D563">
            <v>0</v>
          </cell>
          <cell r="E563">
            <v>120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M563">
            <v>278</v>
          </cell>
          <cell r="N563">
            <v>0</v>
          </cell>
          <cell r="P563">
            <v>0</v>
          </cell>
          <cell r="Q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278</v>
          </cell>
          <cell r="AF563">
            <v>278</v>
          </cell>
          <cell r="AG563">
            <v>0</v>
          </cell>
          <cell r="AH563">
            <v>0</v>
          </cell>
          <cell r="AI563">
            <v>225</v>
          </cell>
          <cell r="AJ563">
            <v>46</v>
          </cell>
          <cell r="AK563">
            <v>271</v>
          </cell>
          <cell r="AL563">
            <v>21</v>
          </cell>
          <cell r="AM563">
            <v>28</v>
          </cell>
          <cell r="AN563">
            <v>93</v>
          </cell>
          <cell r="AO563">
            <v>103</v>
          </cell>
        </row>
        <row r="564">
          <cell r="B564" t="str">
            <v>31 บัวลาย</v>
          </cell>
          <cell r="C564">
            <v>96</v>
          </cell>
          <cell r="D564">
            <v>15</v>
          </cell>
          <cell r="E564">
            <v>15</v>
          </cell>
          <cell r="F564">
            <v>15</v>
          </cell>
          <cell r="G564">
            <v>1</v>
          </cell>
          <cell r="H564">
            <v>0</v>
          </cell>
          <cell r="I564">
            <v>50</v>
          </cell>
          <cell r="J564">
            <v>0</v>
          </cell>
          <cell r="M564">
            <v>93.908603041700005</v>
          </cell>
          <cell r="N564">
            <v>21</v>
          </cell>
          <cell r="P564">
            <v>0</v>
          </cell>
          <cell r="Q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109</v>
          </cell>
          <cell r="AF564">
            <v>94</v>
          </cell>
          <cell r="AG564">
            <v>0</v>
          </cell>
          <cell r="AH564">
            <v>15</v>
          </cell>
          <cell r="AI564">
            <v>89</v>
          </cell>
          <cell r="AJ564">
            <v>26</v>
          </cell>
          <cell r="AK564">
            <v>94</v>
          </cell>
          <cell r="AL564">
            <v>9</v>
          </cell>
          <cell r="AM564">
            <v>8</v>
          </cell>
          <cell r="AN564">
            <v>135</v>
          </cell>
          <cell r="AO564">
            <v>85</v>
          </cell>
        </row>
        <row r="565">
          <cell r="B565" t="str">
            <v>32 สีดา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M565">
            <v>10.448436835100001</v>
          </cell>
          <cell r="N565">
            <v>0</v>
          </cell>
          <cell r="P565">
            <v>0</v>
          </cell>
          <cell r="Q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27</v>
          </cell>
          <cell r="AF565">
            <v>10</v>
          </cell>
          <cell r="AG565">
            <v>0</v>
          </cell>
          <cell r="AH565">
            <v>17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</row>
        <row r="566">
          <cell r="B566" t="str">
            <v>สระบุรี</v>
          </cell>
          <cell r="C566">
            <v>2323</v>
          </cell>
          <cell r="D566">
            <v>2216</v>
          </cell>
          <cell r="E566">
            <v>691</v>
          </cell>
          <cell r="F566">
            <v>691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M566">
            <v>1769.0128282766495</v>
          </cell>
          <cell r="N566">
            <v>729</v>
          </cell>
          <cell r="P566">
            <v>1549.44444</v>
          </cell>
          <cell r="Q566">
            <v>1547.7777799999999</v>
          </cell>
          <cell r="Y566">
            <v>1347.2222300000001</v>
          </cell>
          <cell r="Z566">
            <v>1526.11112</v>
          </cell>
          <cell r="AA566">
            <v>156</v>
          </cell>
          <cell r="AB566">
            <v>162</v>
          </cell>
          <cell r="AC566">
            <v>116</v>
          </cell>
          <cell r="AD566">
            <v>106</v>
          </cell>
          <cell r="AE566">
            <v>1890</v>
          </cell>
          <cell r="AF566">
            <v>1773</v>
          </cell>
          <cell r="AG566">
            <v>0</v>
          </cell>
          <cell r="AH566">
            <v>117</v>
          </cell>
          <cell r="AI566">
            <v>1568</v>
          </cell>
          <cell r="AJ566">
            <v>0</v>
          </cell>
          <cell r="AK566">
            <v>1451</v>
          </cell>
          <cell r="AL566">
            <v>284.3</v>
          </cell>
          <cell r="AM566">
            <v>222</v>
          </cell>
          <cell r="AN566">
            <v>181</v>
          </cell>
          <cell r="AO566">
            <v>153</v>
          </cell>
        </row>
        <row r="567">
          <cell r="B567" t="str">
            <v>01 เมืองสระบุรี</v>
          </cell>
          <cell r="C567">
            <v>4</v>
          </cell>
          <cell r="D567">
            <v>4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  <cell r="P567">
            <v>0</v>
          </cell>
          <cell r="Q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4</v>
          </cell>
          <cell r="AF567">
            <v>4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</row>
        <row r="568">
          <cell r="B568" t="str">
            <v>02 แก่งคอย</v>
          </cell>
          <cell r="C568">
            <v>1793</v>
          </cell>
          <cell r="D568">
            <v>1793</v>
          </cell>
          <cell r="E568">
            <v>566</v>
          </cell>
          <cell r="F568">
            <v>566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M568">
            <v>1343.9198413935599</v>
          </cell>
          <cell r="N568">
            <v>604</v>
          </cell>
          <cell r="P568">
            <v>1549.44444</v>
          </cell>
          <cell r="Q568">
            <v>1547.7777799999999</v>
          </cell>
          <cell r="Y568">
            <v>1347.2222300000001</v>
          </cell>
          <cell r="Z568">
            <v>1526.11112</v>
          </cell>
          <cell r="AA568">
            <v>156</v>
          </cell>
          <cell r="AB568">
            <v>162</v>
          </cell>
          <cell r="AC568">
            <v>116.08247355746201</v>
          </cell>
          <cell r="AD568">
            <v>106.28867793716095</v>
          </cell>
          <cell r="AE568">
            <v>1394</v>
          </cell>
          <cell r="AF568">
            <v>1344</v>
          </cell>
          <cell r="AG568">
            <v>0</v>
          </cell>
          <cell r="AH568">
            <v>50</v>
          </cell>
          <cell r="AI568">
            <v>1394</v>
          </cell>
          <cell r="AJ568">
            <v>0</v>
          </cell>
          <cell r="AK568">
            <v>1344</v>
          </cell>
          <cell r="AL568">
            <v>266</v>
          </cell>
          <cell r="AM568">
            <v>211</v>
          </cell>
          <cell r="AN568">
            <v>168</v>
          </cell>
          <cell r="AO568">
            <v>157</v>
          </cell>
        </row>
        <row r="569">
          <cell r="B569" t="str">
            <v>03 บ้านหมอ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  <cell r="P569">
            <v>0</v>
          </cell>
          <cell r="Q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</row>
        <row r="570">
          <cell r="B570" t="str">
            <v>04 พระพุทธบาท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M570">
            <v>33.724632013799997</v>
          </cell>
          <cell r="N570">
            <v>0</v>
          </cell>
          <cell r="P570">
            <v>0</v>
          </cell>
          <cell r="Q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34</v>
          </cell>
          <cell r="AF570">
            <v>34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</row>
        <row r="571">
          <cell r="B571" t="str">
            <v>05 มวกเหล็ก</v>
          </cell>
          <cell r="C571">
            <v>348</v>
          </cell>
          <cell r="D571">
            <v>241</v>
          </cell>
          <cell r="E571">
            <v>49</v>
          </cell>
          <cell r="F571">
            <v>49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M571">
            <v>224.21312501566999</v>
          </cell>
          <cell r="N571">
            <v>37</v>
          </cell>
          <cell r="P571">
            <v>0</v>
          </cell>
          <cell r="Q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279</v>
          </cell>
          <cell r="AF571">
            <v>224</v>
          </cell>
          <cell r="AG571">
            <v>0</v>
          </cell>
          <cell r="AH571">
            <v>55</v>
          </cell>
          <cell r="AI571">
            <v>129</v>
          </cell>
          <cell r="AJ571">
            <v>0</v>
          </cell>
          <cell r="AK571">
            <v>74</v>
          </cell>
          <cell r="AL571">
            <v>15</v>
          </cell>
          <cell r="AM571">
            <v>8</v>
          </cell>
          <cell r="AN571">
            <v>31</v>
          </cell>
          <cell r="AO571">
            <v>108</v>
          </cell>
        </row>
        <row r="572">
          <cell r="B572" t="str">
            <v>06 วิหารแดง</v>
          </cell>
          <cell r="C572">
            <v>92</v>
          </cell>
          <cell r="D572">
            <v>92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M572">
            <v>84.183152553490004</v>
          </cell>
          <cell r="N572">
            <v>63</v>
          </cell>
          <cell r="P572">
            <v>0</v>
          </cell>
          <cell r="Q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84</v>
          </cell>
          <cell r="AF572">
            <v>84</v>
          </cell>
          <cell r="AG572">
            <v>0</v>
          </cell>
          <cell r="AH572">
            <v>0</v>
          </cell>
          <cell r="AI572">
            <v>21</v>
          </cell>
          <cell r="AJ572">
            <v>0</v>
          </cell>
          <cell r="AK572">
            <v>21</v>
          </cell>
          <cell r="AL572">
            <v>1.3</v>
          </cell>
          <cell r="AM572">
            <v>2</v>
          </cell>
          <cell r="AN572">
            <v>0</v>
          </cell>
          <cell r="AO572">
            <v>95</v>
          </cell>
        </row>
        <row r="573">
          <cell r="B573" t="str">
            <v>07 เสาไห้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  <cell r="P573">
            <v>0</v>
          </cell>
          <cell r="Q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</row>
        <row r="574">
          <cell r="B574" t="str">
            <v>08 หนองแค</v>
          </cell>
          <cell r="C574">
            <v>10</v>
          </cell>
          <cell r="D574">
            <v>10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M574">
            <v>36.408388789230003</v>
          </cell>
          <cell r="N574">
            <v>0</v>
          </cell>
          <cell r="P574">
            <v>0</v>
          </cell>
          <cell r="Q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36</v>
          </cell>
          <cell r="AF574">
            <v>36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</row>
        <row r="575">
          <cell r="B575" t="str">
            <v>09 หนองแซง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  <cell r="P575">
            <v>0</v>
          </cell>
          <cell r="Q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</row>
        <row r="576">
          <cell r="B576" t="str">
            <v>10 หนองโดน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  <cell r="P576">
            <v>0</v>
          </cell>
          <cell r="Q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</row>
        <row r="577">
          <cell r="B577" t="str">
            <v>11 ดอนพุด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  <cell r="P577">
            <v>0</v>
          </cell>
          <cell r="Q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</row>
        <row r="578">
          <cell r="B578" t="str">
            <v>12 วังม่วง</v>
          </cell>
          <cell r="C578">
            <v>76</v>
          </cell>
          <cell r="D578">
            <v>76</v>
          </cell>
          <cell r="E578">
            <v>76</v>
          </cell>
          <cell r="F578">
            <v>76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M578">
            <v>46.5636885109</v>
          </cell>
          <cell r="N578">
            <v>25</v>
          </cell>
          <cell r="P578">
            <v>0</v>
          </cell>
          <cell r="Q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59</v>
          </cell>
          <cell r="AF578">
            <v>47</v>
          </cell>
          <cell r="AG578">
            <v>0</v>
          </cell>
          <cell r="AH578">
            <v>12</v>
          </cell>
          <cell r="AI578">
            <v>24</v>
          </cell>
          <cell r="AJ578">
            <v>0</v>
          </cell>
          <cell r="AK578">
            <v>12</v>
          </cell>
          <cell r="AL578">
            <v>2</v>
          </cell>
          <cell r="AM578">
            <v>1</v>
          </cell>
          <cell r="AN578">
            <v>125</v>
          </cell>
          <cell r="AO578">
            <v>83</v>
          </cell>
        </row>
        <row r="579">
          <cell r="B579" t="str">
            <v>13 เฉลิมพระเกียรติ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M579">
            <v>0</v>
          </cell>
          <cell r="N579">
            <v>0</v>
          </cell>
          <cell r="P579">
            <v>0</v>
          </cell>
          <cell r="Q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</row>
        <row r="580">
          <cell r="B580" t="str">
            <v>ลพบุรี</v>
          </cell>
          <cell r="C580">
            <v>3236</v>
          </cell>
          <cell r="D580">
            <v>2684</v>
          </cell>
          <cell r="E580">
            <v>1020</v>
          </cell>
          <cell r="F580">
            <v>1331</v>
          </cell>
          <cell r="G580">
            <v>61</v>
          </cell>
          <cell r="H580">
            <v>0</v>
          </cell>
          <cell r="I580">
            <v>60</v>
          </cell>
          <cell r="J580">
            <v>0</v>
          </cell>
          <cell r="M580">
            <v>2094.87018530864</v>
          </cell>
          <cell r="N580">
            <v>1102</v>
          </cell>
          <cell r="P580">
            <v>407.25</v>
          </cell>
          <cell r="Q580">
            <v>399.75</v>
          </cell>
          <cell r="Y580">
            <v>363.75</v>
          </cell>
          <cell r="Z580">
            <v>360.25</v>
          </cell>
          <cell r="AA580">
            <v>58</v>
          </cell>
          <cell r="AB580">
            <v>19</v>
          </cell>
          <cell r="AC580">
            <v>159</v>
          </cell>
          <cell r="AD580">
            <v>53</v>
          </cell>
          <cell r="AE580">
            <v>3987</v>
          </cell>
          <cell r="AF580">
            <v>2216</v>
          </cell>
          <cell r="AG580">
            <v>0</v>
          </cell>
          <cell r="AH580">
            <v>1771</v>
          </cell>
          <cell r="AI580">
            <v>704</v>
          </cell>
          <cell r="AJ580">
            <v>668</v>
          </cell>
          <cell r="AK580">
            <v>1033</v>
          </cell>
          <cell r="AL580">
            <v>81</v>
          </cell>
          <cell r="AM580">
            <v>99</v>
          </cell>
          <cell r="AN580">
            <v>115</v>
          </cell>
          <cell r="AO580">
            <v>96</v>
          </cell>
        </row>
        <row r="581">
          <cell r="B581" t="str">
            <v>01 เมืองลพบุรี</v>
          </cell>
          <cell r="C581">
            <v>5</v>
          </cell>
          <cell r="D581">
            <v>5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M581">
            <v>97.531946660599999</v>
          </cell>
          <cell r="N581">
            <v>0</v>
          </cell>
          <cell r="P581">
            <v>0</v>
          </cell>
          <cell r="Q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98</v>
          </cell>
          <cell r="AF581">
            <v>98</v>
          </cell>
          <cell r="AG581">
            <v>0</v>
          </cell>
          <cell r="AH581">
            <v>0</v>
          </cell>
          <cell r="AI581">
            <v>0</v>
          </cell>
          <cell r="AJ581">
            <v>18</v>
          </cell>
          <cell r="AK581">
            <v>18</v>
          </cell>
          <cell r="AL581">
            <v>0</v>
          </cell>
          <cell r="AM581">
            <v>1</v>
          </cell>
          <cell r="AN581">
            <v>0</v>
          </cell>
          <cell r="AO581">
            <v>56</v>
          </cell>
        </row>
        <row r="582">
          <cell r="B582" t="str">
            <v>02 โคกสำโรง</v>
          </cell>
          <cell r="C582">
            <v>244</v>
          </cell>
          <cell r="D582">
            <v>241</v>
          </cell>
          <cell r="E582">
            <v>20</v>
          </cell>
          <cell r="F582">
            <v>25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M582">
            <v>26.119262664499999</v>
          </cell>
          <cell r="N582">
            <v>47</v>
          </cell>
          <cell r="P582">
            <v>0</v>
          </cell>
          <cell r="Q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47</v>
          </cell>
          <cell r="AF582">
            <v>47</v>
          </cell>
          <cell r="AG582">
            <v>0</v>
          </cell>
          <cell r="AH582">
            <v>0</v>
          </cell>
          <cell r="AI582">
            <v>40</v>
          </cell>
          <cell r="AJ582">
            <v>16</v>
          </cell>
          <cell r="AK582">
            <v>47</v>
          </cell>
          <cell r="AL582">
            <v>3</v>
          </cell>
          <cell r="AM582">
            <v>4</v>
          </cell>
          <cell r="AN582">
            <v>50</v>
          </cell>
          <cell r="AO582">
            <v>85</v>
          </cell>
        </row>
        <row r="583">
          <cell r="B583" t="str">
            <v>03 ชัยบาดาล</v>
          </cell>
          <cell r="C583">
            <v>552</v>
          </cell>
          <cell r="D583">
            <v>756</v>
          </cell>
          <cell r="E583">
            <v>0</v>
          </cell>
          <cell r="F583">
            <v>299</v>
          </cell>
          <cell r="G583">
            <v>0</v>
          </cell>
          <cell r="H583">
            <v>0</v>
          </cell>
          <cell r="I583">
            <v>0</v>
          </cell>
          <cell r="J583">
            <v>0.57411371237458197</v>
          </cell>
          <cell r="M583">
            <v>397</v>
          </cell>
          <cell r="N583">
            <v>98</v>
          </cell>
          <cell r="P583">
            <v>0</v>
          </cell>
          <cell r="Q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653</v>
          </cell>
          <cell r="AF583">
            <v>397</v>
          </cell>
          <cell r="AG583">
            <v>0</v>
          </cell>
          <cell r="AH583">
            <v>256</v>
          </cell>
          <cell r="AI583">
            <v>75</v>
          </cell>
          <cell r="AJ583">
            <v>143</v>
          </cell>
          <cell r="AK583">
            <v>143</v>
          </cell>
          <cell r="AL583">
            <v>9</v>
          </cell>
          <cell r="AM583">
            <v>15</v>
          </cell>
          <cell r="AN583">
            <v>160</v>
          </cell>
          <cell r="AO583">
            <v>105</v>
          </cell>
        </row>
        <row r="584">
          <cell r="B584" t="str">
            <v>04 ท่าวุ้ง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  <cell r="P584">
            <v>0</v>
          </cell>
          <cell r="Q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</row>
        <row r="585">
          <cell r="B585" t="str">
            <v>05 บ้านหมี่</v>
          </cell>
          <cell r="C585">
            <v>94</v>
          </cell>
          <cell r="D585">
            <v>94</v>
          </cell>
          <cell r="E585">
            <v>80</v>
          </cell>
          <cell r="F585">
            <v>80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M585">
            <v>95.167121355099994</v>
          </cell>
          <cell r="N585">
            <v>94</v>
          </cell>
          <cell r="P585">
            <v>0</v>
          </cell>
          <cell r="Q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94</v>
          </cell>
          <cell r="AF585">
            <v>94</v>
          </cell>
          <cell r="AG585">
            <v>0</v>
          </cell>
          <cell r="AH585">
            <v>0</v>
          </cell>
          <cell r="AI585">
            <v>94</v>
          </cell>
          <cell r="AJ585">
            <v>32</v>
          </cell>
          <cell r="AK585">
            <v>94</v>
          </cell>
          <cell r="AL585">
            <v>10</v>
          </cell>
          <cell r="AM585">
            <v>12</v>
          </cell>
          <cell r="AN585">
            <v>128</v>
          </cell>
          <cell r="AO585">
            <v>128</v>
          </cell>
        </row>
        <row r="586">
          <cell r="B586" t="str">
            <v>06 พัฒนานิคม</v>
          </cell>
          <cell r="C586">
            <v>40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M586">
            <v>31.833127169899999</v>
          </cell>
          <cell r="N586">
            <v>51</v>
          </cell>
          <cell r="P586">
            <v>0</v>
          </cell>
          <cell r="Q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51</v>
          </cell>
          <cell r="AF586">
            <v>51</v>
          </cell>
          <cell r="AG586">
            <v>0</v>
          </cell>
          <cell r="AH586">
            <v>0</v>
          </cell>
          <cell r="AI586">
            <v>8</v>
          </cell>
          <cell r="AJ586">
            <v>14</v>
          </cell>
          <cell r="AK586">
            <v>22</v>
          </cell>
          <cell r="AL586">
            <v>0</v>
          </cell>
          <cell r="AM586">
            <v>2</v>
          </cell>
          <cell r="AN586">
            <v>0</v>
          </cell>
          <cell r="AO586">
            <v>91</v>
          </cell>
        </row>
        <row r="587">
          <cell r="B587" t="str">
            <v>07 ท่าหลวง</v>
          </cell>
          <cell r="C587">
            <v>127</v>
          </cell>
          <cell r="D587">
            <v>127</v>
          </cell>
          <cell r="E587">
            <v>88</v>
          </cell>
          <cell r="F587">
            <v>88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M587">
            <v>85.950423658099993</v>
          </cell>
          <cell r="N587">
            <v>170</v>
          </cell>
          <cell r="P587">
            <v>0</v>
          </cell>
          <cell r="Q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207</v>
          </cell>
          <cell r="AF587">
            <v>170</v>
          </cell>
          <cell r="AG587">
            <v>0</v>
          </cell>
          <cell r="AH587">
            <v>37</v>
          </cell>
          <cell r="AI587">
            <v>80</v>
          </cell>
          <cell r="AJ587">
            <v>31</v>
          </cell>
          <cell r="AK587">
            <v>74</v>
          </cell>
          <cell r="AL587">
            <v>13</v>
          </cell>
          <cell r="AM587">
            <v>13</v>
          </cell>
          <cell r="AN587">
            <v>163</v>
          </cell>
          <cell r="AO587">
            <v>176</v>
          </cell>
        </row>
        <row r="588">
          <cell r="B588" t="str">
            <v>08 สระโบสถ์</v>
          </cell>
          <cell r="C588">
            <v>1482</v>
          </cell>
          <cell r="D588">
            <v>782</v>
          </cell>
          <cell r="E588">
            <v>632</v>
          </cell>
          <cell r="F588">
            <v>632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M588">
            <v>782</v>
          </cell>
          <cell r="N588">
            <v>247</v>
          </cell>
          <cell r="P588">
            <v>126</v>
          </cell>
          <cell r="Q588">
            <v>118.5</v>
          </cell>
          <cell r="Y588">
            <v>82.5</v>
          </cell>
          <cell r="Z588">
            <v>79</v>
          </cell>
          <cell r="AA588">
            <v>2</v>
          </cell>
          <cell r="AB588">
            <v>2</v>
          </cell>
          <cell r="AC588">
            <v>27.878787878787879</v>
          </cell>
          <cell r="AD588">
            <v>26.582278481012658</v>
          </cell>
          <cell r="AE588">
            <v>2218</v>
          </cell>
          <cell r="AF588">
            <v>782</v>
          </cell>
          <cell r="AG588">
            <v>0</v>
          </cell>
          <cell r="AH588">
            <v>1436</v>
          </cell>
          <cell r="AI588">
            <v>148</v>
          </cell>
          <cell r="AJ588">
            <v>282</v>
          </cell>
          <cell r="AK588">
            <v>282</v>
          </cell>
          <cell r="AL588">
            <v>16</v>
          </cell>
          <cell r="AM588">
            <v>26</v>
          </cell>
          <cell r="AN588">
            <v>142</v>
          </cell>
          <cell r="AO588">
            <v>92</v>
          </cell>
        </row>
        <row r="589">
          <cell r="B589" t="str">
            <v>09 โคกเจริญ</v>
          </cell>
          <cell r="C589">
            <v>30</v>
          </cell>
          <cell r="D589">
            <v>30</v>
          </cell>
          <cell r="E589">
            <v>10</v>
          </cell>
          <cell r="F589">
            <v>10</v>
          </cell>
          <cell r="G589">
            <v>0</v>
          </cell>
          <cell r="H589">
            <v>0</v>
          </cell>
          <cell r="I589">
            <v>36.5</v>
          </cell>
          <cell r="J589">
            <v>17.5</v>
          </cell>
          <cell r="M589">
            <v>10.977205462100001</v>
          </cell>
          <cell r="N589">
            <v>0</v>
          </cell>
          <cell r="P589">
            <v>0</v>
          </cell>
          <cell r="Q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11</v>
          </cell>
          <cell r="AF589">
            <v>11</v>
          </cell>
          <cell r="AG589">
            <v>0</v>
          </cell>
          <cell r="AH589">
            <v>0</v>
          </cell>
          <cell r="AI589">
            <v>11</v>
          </cell>
          <cell r="AJ589">
            <v>7</v>
          </cell>
          <cell r="AK589">
            <v>11</v>
          </cell>
          <cell r="AL589">
            <v>1</v>
          </cell>
          <cell r="AM589">
            <v>1</v>
          </cell>
          <cell r="AN589">
            <v>91</v>
          </cell>
          <cell r="AO589">
            <v>91</v>
          </cell>
        </row>
        <row r="590">
          <cell r="B590" t="str">
            <v>10 ลำสนธิ</v>
          </cell>
          <cell r="C590">
            <v>95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M590">
            <v>2.3419410737200002</v>
          </cell>
          <cell r="N590">
            <v>0</v>
          </cell>
          <cell r="P590">
            <v>0</v>
          </cell>
          <cell r="Q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12</v>
          </cell>
          <cell r="AF590">
            <v>0</v>
          </cell>
          <cell r="AG590">
            <v>0</v>
          </cell>
          <cell r="AH590">
            <v>12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</row>
        <row r="591">
          <cell r="B591" t="str">
            <v>11 หนองม่วง</v>
          </cell>
          <cell r="C591">
            <v>567</v>
          </cell>
          <cell r="D591">
            <v>649</v>
          </cell>
          <cell r="E591">
            <v>190</v>
          </cell>
          <cell r="F591">
            <v>197</v>
          </cell>
          <cell r="G591">
            <v>61</v>
          </cell>
          <cell r="H591">
            <v>0</v>
          </cell>
          <cell r="I591">
            <v>322.22166666666664</v>
          </cell>
          <cell r="J591">
            <v>0</v>
          </cell>
          <cell r="M591">
            <v>565.94915726462</v>
          </cell>
          <cell r="N591">
            <v>395</v>
          </cell>
          <cell r="P591">
            <v>281.25</v>
          </cell>
          <cell r="Q591">
            <v>281.25</v>
          </cell>
          <cell r="Y591">
            <v>281.25</v>
          </cell>
          <cell r="Z591">
            <v>281.25</v>
          </cell>
          <cell r="AA591">
            <v>56</v>
          </cell>
          <cell r="AB591">
            <v>17</v>
          </cell>
          <cell r="AC591">
            <v>200</v>
          </cell>
          <cell r="AD591">
            <v>62</v>
          </cell>
          <cell r="AE591">
            <v>596</v>
          </cell>
          <cell r="AF591">
            <v>566</v>
          </cell>
          <cell r="AG591">
            <v>0</v>
          </cell>
          <cell r="AH591">
            <v>30</v>
          </cell>
          <cell r="AI591">
            <v>248</v>
          </cell>
          <cell r="AJ591">
            <v>124</v>
          </cell>
          <cell r="AK591">
            <v>342</v>
          </cell>
          <cell r="AL591">
            <v>29</v>
          </cell>
          <cell r="AM591">
            <v>25</v>
          </cell>
          <cell r="AN591">
            <v>73</v>
          </cell>
          <cell r="AO591">
            <v>73</v>
          </cell>
        </row>
        <row r="592">
          <cell r="B592" t="str">
            <v>ชัยนาท</v>
          </cell>
          <cell r="C592">
            <v>2296</v>
          </cell>
          <cell r="D592">
            <v>1511.25</v>
          </cell>
          <cell r="E592">
            <v>857</v>
          </cell>
          <cell r="F592">
            <v>858.25</v>
          </cell>
          <cell r="G592">
            <v>61</v>
          </cell>
          <cell r="H592">
            <v>3</v>
          </cell>
          <cell r="I592">
            <v>71</v>
          </cell>
          <cell r="J592">
            <v>3</v>
          </cell>
          <cell r="M592">
            <v>2297.0783619414101</v>
          </cell>
          <cell r="N592">
            <v>223</v>
          </cell>
          <cell r="P592">
            <v>72.25</v>
          </cell>
          <cell r="Q592">
            <v>73</v>
          </cell>
          <cell r="Y592">
            <v>60.5</v>
          </cell>
          <cell r="Z592">
            <v>60</v>
          </cell>
          <cell r="AA592">
            <v>4</v>
          </cell>
          <cell r="AB592">
            <v>5</v>
          </cell>
          <cell r="AC592">
            <v>66</v>
          </cell>
          <cell r="AD592">
            <v>83</v>
          </cell>
          <cell r="AE592">
            <v>2364</v>
          </cell>
          <cell r="AF592">
            <v>2187</v>
          </cell>
          <cell r="AG592">
            <v>0</v>
          </cell>
          <cell r="AH592">
            <v>177</v>
          </cell>
          <cell r="AI592">
            <v>87</v>
          </cell>
          <cell r="AJ592">
            <v>0</v>
          </cell>
          <cell r="AK592">
            <v>77</v>
          </cell>
          <cell r="AL592">
            <v>9</v>
          </cell>
          <cell r="AM592">
            <v>9</v>
          </cell>
          <cell r="AN592">
            <v>103</v>
          </cell>
          <cell r="AO592">
            <v>117</v>
          </cell>
        </row>
        <row r="593">
          <cell r="B593" t="str">
            <v>01 เมืองชัยนาท</v>
          </cell>
          <cell r="C593">
            <v>14</v>
          </cell>
          <cell r="D593">
            <v>14</v>
          </cell>
          <cell r="E593">
            <v>6</v>
          </cell>
          <cell r="F593">
            <v>6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7</v>
          </cell>
          <cell r="P593">
            <v>0</v>
          </cell>
          <cell r="Q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7</v>
          </cell>
          <cell r="AF593">
            <v>7</v>
          </cell>
          <cell r="AG593">
            <v>0</v>
          </cell>
          <cell r="AH593">
            <v>0</v>
          </cell>
          <cell r="AI593">
            <v>7</v>
          </cell>
          <cell r="AJ593">
            <v>0</v>
          </cell>
          <cell r="AK593">
            <v>7</v>
          </cell>
          <cell r="AL593">
            <v>0</v>
          </cell>
          <cell r="AM593">
            <v>1</v>
          </cell>
          <cell r="AN593">
            <v>0</v>
          </cell>
          <cell r="AO593">
            <v>143</v>
          </cell>
        </row>
        <row r="594">
          <cell r="B594" t="str">
            <v>02 มโนรมย์</v>
          </cell>
          <cell r="C594">
            <v>20</v>
          </cell>
          <cell r="D594">
            <v>20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M594">
            <v>24.268426484700001</v>
          </cell>
          <cell r="N594">
            <v>13</v>
          </cell>
          <cell r="P594">
            <v>0</v>
          </cell>
          <cell r="Q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13</v>
          </cell>
          <cell r="AF594">
            <v>13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</row>
        <row r="595">
          <cell r="B595" t="str">
            <v>03 วัดสิงห์</v>
          </cell>
          <cell r="C595">
            <v>1220</v>
          </cell>
          <cell r="D595">
            <v>870</v>
          </cell>
          <cell r="E595">
            <v>350</v>
          </cell>
          <cell r="F595">
            <v>350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M595">
            <v>1427.83728230272</v>
          </cell>
          <cell r="N595">
            <v>0</v>
          </cell>
          <cell r="P595">
            <v>0</v>
          </cell>
          <cell r="Q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1471</v>
          </cell>
          <cell r="AF595">
            <v>1428</v>
          </cell>
          <cell r="AG595">
            <v>0</v>
          </cell>
          <cell r="AH595">
            <v>43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</row>
        <row r="596">
          <cell r="B596" t="str">
            <v>04 สรรคบุรี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  <cell r="P596">
            <v>0</v>
          </cell>
          <cell r="Q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</row>
        <row r="597">
          <cell r="B597" t="str">
            <v>05 สรรพยา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6</v>
          </cell>
          <cell r="P597">
            <v>0</v>
          </cell>
          <cell r="Q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6</v>
          </cell>
          <cell r="AF597">
            <v>6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</row>
        <row r="598">
          <cell r="B598" t="str">
            <v>06 หันคา</v>
          </cell>
          <cell r="C598">
            <v>953</v>
          </cell>
          <cell r="D598">
            <v>510.25</v>
          </cell>
          <cell r="E598">
            <v>447</v>
          </cell>
          <cell r="F598">
            <v>448.25</v>
          </cell>
          <cell r="G598">
            <v>60</v>
          </cell>
          <cell r="H598">
            <v>0</v>
          </cell>
          <cell r="I598">
            <v>135.32</v>
          </cell>
          <cell r="J598">
            <v>0</v>
          </cell>
          <cell r="M598">
            <v>484</v>
          </cell>
          <cell r="N598">
            <v>37</v>
          </cell>
          <cell r="P598">
            <v>0</v>
          </cell>
          <cell r="Q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608</v>
          </cell>
          <cell r="AF598">
            <v>484</v>
          </cell>
          <cell r="AG598">
            <v>0</v>
          </cell>
          <cell r="AH598">
            <v>124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</row>
        <row r="599">
          <cell r="B599" t="str">
            <v>07 หนองมะโมง</v>
          </cell>
          <cell r="C599">
            <v>9</v>
          </cell>
          <cell r="D599">
            <v>17</v>
          </cell>
          <cell r="E599">
            <v>4</v>
          </cell>
          <cell r="F599">
            <v>4</v>
          </cell>
          <cell r="G599">
            <v>0</v>
          </cell>
          <cell r="H599">
            <v>3</v>
          </cell>
          <cell r="I599">
            <v>0</v>
          </cell>
          <cell r="J599">
            <v>847.83</v>
          </cell>
          <cell r="M599">
            <v>175.97265315399002</v>
          </cell>
          <cell r="N599">
            <v>64</v>
          </cell>
          <cell r="P599">
            <v>11.75</v>
          </cell>
          <cell r="Q599">
            <v>11.5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64</v>
          </cell>
          <cell r="AF599">
            <v>64</v>
          </cell>
          <cell r="AG599">
            <v>0</v>
          </cell>
          <cell r="AH599">
            <v>0</v>
          </cell>
          <cell r="AI599">
            <v>23</v>
          </cell>
          <cell r="AJ599">
            <v>0</v>
          </cell>
          <cell r="AK599">
            <v>23</v>
          </cell>
          <cell r="AL599">
            <v>2</v>
          </cell>
          <cell r="AM599">
            <v>2</v>
          </cell>
          <cell r="AN599">
            <v>130</v>
          </cell>
          <cell r="AO599">
            <v>87</v>
          </cell>
        </row>
        <row r="600">
          <cell r="B600" t="str">
            <v>08 เนินขาม</v>
          </cell>
          <cell r="C600">
            <v>80</v>
          </cell>
          <cell r="D600">
            <v>80</v>
          </cell>
          <cell r="E600">
            <v>50</v>
          </cell>
          <cell r="F600">
            <v>50</v>
          </cell>
          <cell r="G600">
            <v>1</v>
          </cell>
          <cell r="H600">
            <v>0</v>
          </cell>
          <cell r="I600">
            <v>18</v>
          </cell>
          <cell r="J600">
            <v>0</v>
          </cell>
          <cell r="M600">
            <v>185</v>
          </cell>
          <cell r="N600">
            <v>96</v>
          </cell>
          <cell r="P600">
            <v>60.5</v>
          </cell>
          <cell r="Q600">
            <v>61.5</v>
          </cell>
          <cell r="Y600">
            <v>60.5</v>
          </cell>
          <cell r="Z600">
            <v>60</v>
          </cell>
          <cell r="AA600">
            <v>4</v>
          </cell>
          <cell r="AB600">
            <v>5</v>
          </cell>
          <cell r="AC600">
            <v>61.15702479338843</v>
          </cell>
          <cell r="AD600">
            <v>75</v>
          </cell>
          <cell r="AE600">
            <v>195</v>
          </cell>
          <cell r="AF600">
            <v>185</v>
          </cell>
          <cell r="AG600">
            <v>0</v>
          </cell>
          <cell r="AH600">
            <v>10</v>
          </cell>
          <cell r="AI600">
            <v>57</v>
          </cell>
          <cell r="AJ600">
            <v>0</v>
          </cell>
          <cell r="AK600">
            <v>47</v>
          </cell>
          <cell r="AL600">
            <v>7</v>
          </cell>
          <cell r="AM600">
            <v>6</v>
          </cell>
          <cell r="AN600">
            <v>88</v>
          </cell>
          <cell r="AO600">
            <v>128</v>
          </cell>
        </row>
        <row r="601">
          <cell r="B601" t="str">
            <v>สุพรรณบุรี</v>
          </cell>
          <cell r="C601">
            <v>8442</v>
          </cell>
          <cell r="D601">
            <v>6538.25</v>
          </cell>
          <cell r="E601">
            <v>2920.75</v>
          </cell>
          <cell r="F601">
            <v>2656.75</v>
          </cell>
          <cell r="G601">
            <v>1923</v>
          </cell>
          <cell r="H601">
            <v>538</v>
          </cell>
          <cell r="I601">
            <v>658</v>
          </cell>
          <cell r="J601">
            <v>203</v>
          </cell>
          <cell r="M601">
            <v>6925.2516864774607</v>
          </cell>
          <cell r="N601">
            <v>5129</v>
          </cell>
          <cell r="P601">
            <v>2751.8125</v>
          </cell>
          <cell r="Q601">
            <v>2691.875</v>
          </cell>
          <cell r="Y601">
            <v>2487.8125</v>
          </cell>
          <cell r="Z601">
            <v>2427.875</v>
          </cell>
          <cell r="AA601">
            <v>121</v>
          </cell>
          <cell r="AB601">
            <v>113</v>
          </cell>
          <cell r="AC601">
            <v>49</v>
          </cell>
          <cell r="AD601">
            <v>47</v>
          </cell>
          <cell r="AE601">
            <v>7372</v>
          </cell>
          <cell r="AF601">
            <v>7032</v>
          </cell>
          <cell r="AG601">
            <v>90</v>
          </cell>
          <cell r="AH601">
            <v>430</v>
          </cell>
          <cell r="AI601">
            <v>3277</v>
          </cell>
          <cell r="AJ601">
            <v>1085</v>
          </cell>
          <cell r="AK601">
            <v>3882</v>
          </cell>
          <cell r="AL601">
            <v>459</v>
          </cell>
          <cell r="AM601">
            <v>486</v>
          </cell>
          <cell r="AN601">
            <v>140</v>
          </cell>
          <cell r="AO601">
            <v>125</v>
          </cell>
        </row>
        <row r="602">
          <cell r="B602" t="str">
            <v>01 เมืองสุพรรณบุรี</v>
          </cell>
          <cell r="C602">
            <v>5</v>
          </cell>
          <cell r="D602">
            <v>9</v>
          </cell>
          <cell r="E602">
            <v>5</v>
          </cell>
          <cell r="F602">
            <v>9</v>
          </cell>
          <cell r="G602">
            <v>3</v>
          </cell>
          <cell r="H602">
            <v>0</v>
          </cell>
          <cell r="I602">
            <v>600</v>
          </cell>
          <cell r="J602">
            <v>0</v>
          </cell>
          <cell r="M602">
            <v>0</v>
          </cell>
          <cell r="N602">
            <v>5</v>
          </cell>
          <cell r="P602">
            <v>0</v>
          </cell>
          <cell r="Q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17</v>
          </cell>
          <cell r="AF602">
            <v>17</v>
          </cell>
          <cell r="AG602">
            <v>0</v>
          </cell>
          <cell r="AH602">
            <v>0</v>
          </cell>
          <cell r="AI602">
            <v>10</v>
          </cell>
          <cell r="AJ602">
            <v>0</v>
          </cell>
          <cell r="AK602">
            <v>10</v>
          </cell>
          <cell r="AL602">
            <v>2</v>
          </cell>
          <cell r="AM602">
            <v>2</v>
          </cell>
          <cell r="AN602">
            <v>100</v>
          </cell>
          <cell r="AO602">
            <v>200</v>
          </cell>
        </row>
        <row r="603">
          <cell r="B603" t="str">
            <v>02 ดอนเจดีย์</v>
          </cell>
          <cell r="C603">
            <v>155</v>
          </cell>
          <cell r="D603">
            <v>115</v>
          </cell>
          <cell r="E603">
            <v>40</v>
          </cell>
          <cell r="F603">
            <v>115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M603">
            <v>109.65589492560001</v>
          </cell>
          <cell r="N603">
            <v>60</v>
          </cell>
          <cell r="P603">
            <v>0</v>
          </cell>
          <cell r="Q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139</v>
          </cell>
          <cell r="AF603">
            <v>110</v>
          </cell>
          <cell r="AG603">
            <v>0</v>
          </cell>
          <cell r="AH603">
            <v>29</v>
          </cell>
          <cell r="AI603">
            <v>92</v>
          </cell>
          <cell r="AJ603">
            <v>14</v>
          </cell>
          <cell r="AK603">
            <v>77</v>
          </cell>
          <cell r="AL603">
            <v>11</v>
          </cell>
          <cell r="AM603">
            <v>10</v>
          </cell>
          <cell r="AN603">
            <v>120</v>
          </cell>
          <cell r="AO603">
            <v>130</v>
          </cell>
        </row>
        <row r="604">
          <cell r="B604" t="str">
            <v>03 เดิมบางนางบวช</v>
          </cell>
          <cell r="C604">
            <v>270</v>
          </cell>
          <cell r="D604">
            <v>270</v>
          </cell>
          <cell r="E604">
            <v>218.75</v>
          </cell>
          <cell r="F604">
            <v>218.75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M604">
            <v>129.20250287846</v>
          </cell>
          <cell r="N604">
            <v>196</v>
          </cell>
          <cell r="P604">
            <v>0</v>
          </cell>
          <cell r="Q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218</v>
          </cell>
          <cell r="AF604">
            <v>196</v>
          </cell>
          <cell r="AG604">
            <v>0</v>
          </cell>
          <cell r="AH604">
            <v>22</v>
          </cell>
          <cell r="AI604">
            <v>218</v>
          </cell>
          <cell r="AJ604">
            <v>51</v>
          </cell>
          <cell r="AK604">
            <v>196</v>
          </cell>
          <cell r="AL604">
            <v>31</v>
          </cell>
          <cell r="AM604">
            <v>29</v>
          </cell>
          <cell r="AN604">
            <v>142</v>
          </cell>
          <cell r="AO604">
            <v>148</v>
          </cell>
        </row>
        <row r="605">
          <cell r="B605" t="str">
            <v>04 บางปลาม้า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  <cell r="P605">
            <v>0</v>
          </cell>
          <cell r="Q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</row>
        <row r="606">
          <cell r="B606" t="str">
            <v>05 ศรีประจันต์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  <cell r="P606">
            <v>0</v>
          </cell>
          <cell r="Q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</row>
        <row r="607">
          <cell r="B607" t="str">
            <v>06 สองพี่น้อง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M607">
            <v>0</v>
          </cell>
          <cell r="N607">
            <v>0</v>
          </cell>
          <cell r="P607">
            <v>0</v>
          </cell>
          <cell r="Q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</row>
        <row r="608">
          <cell r="B608" t="str">
            <v>07 สามชุก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10</v>
          </cell>
          <cell r="P608">
            <v>0</v>
          </cell>
          <cell r="Q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10</v>
          </cell>
          <cell r="AF608">
            <v>10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</row>
        <row r="609">
          <cell r="B609" t="str">
            <v>08 อู่ทอง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M609">
            <v>0</v>
          </cell>
          <cell r="N609">
            <v>13</v>
          </cell>
          <cell r="P609">
            <v>0</v>
          </cell>
          <cell r="Q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13</v>
          </cell>
          <cell r="AF609">
            <v>13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</row>
        <row r="610">
          <cell r="B610" t="str">
            <v>09 ด่านช้าง</v>
          </cell>
          <cell r="C610">
            <v>7993</v>
          </cell>
          <cell r="D610">
            <v>6135</v>
          </cell>
          <cell r="E610">
            <v>2653</v>
          </cell>
          <cell r="F610">
            <v>2314</v>
          </cell>
          <cell r="G610">
            <v>1920</v>
          </cell>
          <cell r="H610">
            <v>538</v>
          </cell>
          <cell r="I610">
            <v>723.65</v>
          </cell>
          <cell r="J610">
            <v>232.40492653414003</v>
          </cell>
          <cell r="M610">
            <v>6663.4129563846609</v>
          </cell>
          <cell r="N610">
            <v>4835</v>
          </cell>
          <cell r="P610">
            <v>2751.8125</v>
          </cell>
          <cell r="Q610">
            <v>2691.875</v>
          </cell>
          <cell r="Y610">
            <v>2487.8125</v>
          </cell>
          <cell r="Z610">
            <v>2427.875</v>
          </cell>
          <cell r="AA610">
            <v>121</v>
          </cell>
          <cell r="AB610">
            <v>113</v>
          </cell>
          <cell r="AC610">
            <v>48.707448812963193</v>
          </cell>
          <cell r="AD610">
            <v>46.449570097307316</v>
          </cell>
          <cell r="AE610">
            <v>6944</v>
          </cell>
          <cell r="AF610">
            <v>6663</v>
          </cell>
          <cell r="AG610">
            <v>90</v>
          </cell>
          <cell r="AH610">
            <v>371</v>
          </cell>
          <cell r="AI610">
            <v>2957</v>
          </cell>
          <cell r="AJ610">
            <v>1013</v>
          </cell>
          <cell r="AK610">
            <v>3599</v>
          </cell>
          <cell r="AL610">
            <v>415</v>
          </cell>
          <cell r="AM610">
            <v>445</v>
          </cell>
          <cell r="AN610">
            <v>70</v>
          </cell>
          <cell r="AO610">
            <v>124</v>
          </cell>
        </row>
        <row r="611">
          <cell r="B611" t="str">
            <v>10 หนองหญ้าไซ</v>
          </cell>
          <cell r="C611">
            <v>19</v>
          </cell>
          <cell r="D611">
            <v>9.25</v>
          </cell>
          <cell r="E611">
            <v>4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M611">
            <v>22.980332288740001</v>
          </cell>
          <cell r="N611">
            <v>10</v>
          </cell>
          <cell r="P611">
            <v>0</v>
          </cell>
          <cell r="Q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31</v>
          </cell>
          <cell r="AF611">
            <v>23</v>
          </cell>
          <cell r="AG611">
            <v>0</v>
          </cell>
          <cell r="AH611">
            <v>8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</row>
        <row r="612">
          <cell r="B612" t="str">
            <v>ปทุมธานี</v>
          </cell>
          <cell r="C612">
            <v>456</v>
          </cell>
          <cell r="D612">
            <v>330</v>
          </cell>
          <cell r="E612">
            <v>288</v>
          </cell>
          <cell r="F612">
            <v>264</v>
          </cell>
          <cell r="G612">
            <v>69</v>
          </cell>
          <cell r="H612">
            <v>15</v>
          </cell>
          <cell r="I612">
            <v>240</v>
          </cell>
          <cell r="J612">
            <v>57</v>
          </cell>
          <cell r="M612">
            <v>362.61335591199997</v>
          </cell>
          <cell r="N612">
            <v>291</v>
          </cell>
          <cell r="P612">
            <v>0</v>
          </cell>
          <cell r="Q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400</v>
          </cell>
          <cell r="AF612">
            <v>363</v>
          </cell>
          <cell r="AG612">
            <v>0</v>
          </cell>
          <cell r="AH612">
            <v>37</v>
          </cell>
          <cell r="AI612">
            <v>376</v>
          </cell>
          <cell r="AJ612">
            <v>0</v>
          </cell>
          <cell r="AK612">
            <v>339</v>
          </cell>
          <cell r="AL612">
            <v>57</v>
          </cell>
          <cell r="AM612">
            <v>51</v>
          </cell>
          <cell r="AN612">
            <v>152</v>
          </cell>
          <cell r="AO612">
            <v>150</v>
          </cell>
        </row>
        <row r="613">
          <cell r="B613" t="str">
            <v>01 เมืองปทุมธานี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M613">
            <v>0</v>
          </cell>
          <cell r="N613">
            <v>0</v>
          </cell>
          <cell r="P613">
            <v>0</v>
          </cell>
          <cell r="Q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B614" t="str">
            <v>02 คลองหลวง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  <cell r="P614">
            <v>0</v>
          </cell>
          <cell r="Q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</row>
        <row r="615">
          <cell r="B615" t="str">
            <v>03 ธัญบุรี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M615">
            <v>0</v>
          </cell>
          <cell r="N615">
            <v>0</v>
          </cell>
          <cell r="P615">
            <v>0</v>
          </cell>
          <cell r="Q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</row>
        <row r="616">
          <cell r="B616" t="str">
            <v>04 ลาดหลุมแก้ว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M616">
            <v>0</v>
          </cell>
          <cell r="N616">
            <v>0</v>
          </cell>
          <cell r="P616">
            <v>0</v>
          </cell>
          <cell r="Q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</row>
        <row r="617">
          <cell r="B617" t="str">
            <v>05 ลำลูกกา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M617">
            <v>0</v>
          </cell>
          <cell r="N617">
            <v>0</v>
          </cell>
          <cell r="P617">
            <v>0</v>
          </cell>
          <cell r="Q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</row>
        <row r="618">
          <cell r="B618" t="str">
            <v>06 สามโคก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M618">
            <v>0</v>
          </cell>
          <cell r="N618">
            <v>0</v>
          </cell>
          <cell r="P618">
            <v>0</v>
          </cell>
          <cell r="Q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</row>
        <row r="619">
          <cell r="B619" t="str">
            <v>07 หนองเสือ</v>
          </cell>
          <cell r="C619">
            <v>456</v>
          </cell>
          <cell r="D619">
            <v>330</v>
          </cell>
          <cell r="E619">
            <v>288</v>
          </cell>
          <cell r="F619">
            <v>264</v>
          </cell>
          <cell r="G619">
            <v>69</v>
          </cell>
          <cell r="H619">
            <v>15</v>
          </cell>
          <cell r="I619">
            <v>240</v>
          </cell>
          <cell r="J619">
            <v>56.81818181818182</v>
          </cell>
          <cell r="M619">
            <v>362.61335591199997</v>
          </cell>
          <cell r="N619">
            <v>291</v>
          </cell>
          <cell r="P619">
            <v>0</v>
          </cell>
          <cell r="Q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400</v>
          </cell>
          <cell r="AF619">
            <v>363</v>
          </cell>
          <cell r="AG619">
            <v>0</v>
          </cell>
          <cell r="AH619">
            <v>37</v>
          </cell>
          <cell r="AI619">
            <v>376</v>
          </cell>
          <cell r="AJ619">
            <v>0</v>
          </cell>
          <cell r="AK619">
            <v>339</v>
          </cell>
          <cell r="AL619">
            <v>57</v>
          </cell>
          <cell r="AM619">
            <v>51</v>
          </cell>
          <cell r="AN619">
            <v>170</v>
          </cell>
          <cell r="AO619">
            <v>150</v>
          </cell>
        </row>
        <row r="620">
          <cell r="B620" t="str">
            <v>นครนายก</v>
          </cell>
          <cell r="C620">
            <v>923.75</v>
          </cell>
          <cell r="D620">
            <v>950.5</v>
          </cell>
          <cell r="E620">
            <v>141.75</v>
          </cell>
          <cell r="F620">
            <v>145.75</v>
          </cell>
          <cell r="G620">
            <v>22</v>
          </cell>
          <cell r="H620">
            <v>28</v>
          </cell>
          <cell r="I620">
            <v>155</v>
          </cell>
          <cell r="J620">
            <v>192</v>
          </cell>
          <cell r="M620">
            <v>618.35971988585004</v>
          </cell>
          <cell r="N620">
            <v>550</v>
          </cell>
          <cell r="P620">
            <v>0</v>
          </cell>
          <cell r="Q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756</v>
          </cell>
          <cell r="AF620">
            <v>742</v>
          </cell>
          <cell r="AG620">
            <v>0</v>
          </cell>
          <cell r="AH620">
            <v>14</v>
          </cell>
          <cell r="AI620">
            <v>652</v>
          </cell>
          <cell r="AJ620">
            <v>200</v>
          </cell>
          <cell r="AK620">
            <v>693</v>
          </cell>
          <cell r="AL620">
            <v>176</v>
          </cell>
          <cell r="AM620">
            <v>154</v>
          </cell>
          <cell r="AN620">
            <v>270</v>
          </cell>
          <cell r="AO620">
            <v>222</v>
          </cell>
        </row>
        <row r="621">
          <cell r="B621" t="str">
            <v>01 เมืองนครนายก</v>
          </cell>
          <cell r="C621">
            <v>232</v>
          </cell>
          <cell r="D621">
            <v>258.75</v>
          </cell>
          <cell r="E621">
            <v>100.75</v>
          </cell>
          <cell r="F621">
            <v>104.75</v>
          </cell>
          <cell r="G621">
            <v>22</v>
          </cell>
          <cell r="H621">
            <v>1</v>
          </cell>
          <cell r="I621">
            <v>221.47</v>
          </cell>
          <cell r="J621">
            <v>11.742243436754176</v>
          </cell>
          <cell r="M621">
            <v>237.91495707334002</v>
          </cell>
          <cell r="N621">
            <v>97</v>
          </cell>
          <cell r="P621">
            <v>0</v>
          </cell>
          <cell r="Q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238</v>
          </cell>
          <cell r="AF621">
            <v>238</v>
          </cell>
          <cell r="AG621">
            <v>0</v>
          </cell>
          <cell r="AH621">
            <v>0</v>
          </cell>
          <cell r="AI621">
            <v>152</v>
          </cell>
          <cell r="AJ621">
            <v>37</v>
          </cell>
          <cell r="AK621">
            <v>189</v>
          </cell>
          <cell r="AL621">
            <v>26</v>
          </cell>
          <cell r="AM621">
            <v>28</v>
          </cell>
          <cell r="AN621">
            <v>171</v>
          </cell>
          <cell r="AO621">
            <v>148</v>
          </cell>
        </row>
        <row r="622">
          <cell r="B622" t="str">
            <v>02 บ้านนา</v>
          </cell>
          <cell r="C622">
            <v>499.75</v>
          </cell>
          <cell r="D622">
            <v>499.75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M622">
            <v>380.44476281251002</v>
          </cell>
          <cell r="N622">
            <v>364</v>
          </cell>
          <cell r="P622">
            <v>0</v>
          </cell>
          <cell r="Q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394</v>
          </cell>
          <cell r="AF622">
            <v>380</v>
          </cell>
          <cell r="AG622">
            <v>0</v>
          </cell>
          <cell r="AH622">
            <v>14</v>
          </cell>
          <cell r="AI622">
            <v>390</v>
          </cell>
          <cell r="AJ622">
            <v>131</v>
          </cell>
          <cell r="AK622">
            <v>380</v>
          </cell>
          <cell r="AL622">
            <v>129</v>
          </cell>
          <cell r="AM622">
            <v>104</v>
          </cell>
          <cell r="AN622">
            <v>328</v>
          </cell>
          <cell r="AO622">
            <v>274</v>
          </cell>
        </row>
        <row r="623">
          <cell r="B623" t="str">
            <v>03 ปากพลี</v>
          </cell>
          <cell r="C623">
            <v>121</v>
          </cell>
          <cell r="D623">
            <v>121</v>
          </cell>
          <cell r="E623">
            <v>8</v>
          </cell>
          <cell r="F623">
            <v>8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M623">
            <v>0</v>
          </cell>
          <cell r="N623">
            <v>77</v>
          </cell>
          <cell r="P623">
            <v>0</v>
          </cell>
          <cell r="Q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77</v>
          </cell>
          <cell r="AF623">
            <v>77</v>
          </cell>
          <cell r="AG623">
            <v>0</v>
          </cell>
          <cell r="AH623">
            <v>0</v>
          </cell>
          <cell r="AI623">
            <v>63</v>
          </cell>
          <cell r="AJ623">
            <v>24</v>
          </cell>
          <cell r="AK623">
            <v>77</v>
          </cell>
          <cell r="AL623">
            <v>14</v>
          </cell>
          <cell r="AM623">
            <v>14</v>
          </cell>
          <cell r="AN623">
            <v>254</v>
          </cell>
          <cell r="AO623">
            <v>182</v>
          </cell>
        </row>
        <row r="624">
          <cell r="B624" t="str">
            <v>04 องครักษ์</v>
          </cell>
          <cell r="C624">
            <v>71</v>
          </cell>
          <cell r="D624">
            <v>71</v>
          </cell>
          <cell r="E624">
            <v>33</v>
          </cell>
          <cell r="F624">
            <v>33</v>
          </cell>
          <cell r="G624">
            <v>0</v>
          </cell>
          <cell r="H624">
            <v>27</v>
          </cell>
          <cell r="I624">
            <v>0</v>
          </cell>
          <cell r="J624">
            <v>826.36363636363637</v>
          </cell>
          <cell r="M624">
            <v>0</v>
          </cell>
          <cell r="N624">
            <v>12</v>
          </cell>
          <cell r="P624">
            <v>0</v>
          </cell>
          <cell r="Q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47</v>
          </cell>
          <cell r="AF624">
            <v>47</v>
          </cell>
          <cell r="AG624">
            <v>0</v>
          </cell>
          <cell r="AH624">
            <v>0</v>
          </cell>
          <cell r="AI624">
            <v>47</v>
          </cell>
          <cell r="AJ624">
            <v>8</v>
          </cell>
          <cell r="AK624">
            <v>47</v>
          </cell>
          <cell r="AL624">
            <v>7</v>
          </cell>
          <cell r="AM624">
            <v>8</v>
          </cell>
          <cell r="AN624">
            <v>170</v>
          </cell>
          <cell r="AO624">
            <v>170</v>
          </cell>
        </row>
        <row r="625">
          <cell r="B625" t="str">
            <v>ปราจีนบุรี</v>
          </cell>
          <cell r="C625">
            <v>27642.75</v>
          </cell>
          <cell r="D625">
            <v>27974.75</v>
          </cell>
          <cell r="E625">
            <v>8998</v>
          </cell>
          <cell r="F625">
            <v>11162</v>
          </cell>
          <cell r="G625">
            <v>1589</v>
          </cell>
          <cell r="H625">
            <v>1279</v>
          </cell>
          <cell r="I625">
            <v>177</v>
          </cell>
          <cell r="J625">
            <v>115</v>
          </cell>
          <cell r="M625">
            <v>57570.228175904114</v>
          </cell>
          <cell r="N625">
            <v>28226</v>
          </cell>
          <cell r="P625">
            <v>15712.791669999999</v>
          </cell>
          <cell r="Q625">
            <v>15061.791669999999</v>
          </cell>
          <cell r="Y625">
            <v>11526.875</v>
          </cell>
          <cell r="Z625">
            <v>11526.875</v>
          </cell>
          <cell r="AA625">
            <v>1763</v>
          </cell>
          <cell r="AB625">
            <v>1402</v>
          </cell>
          <cell r="AC625">
            <v>153</v>
          </cell>
          <cell r="AD625">
            <v>122</v>
          </cell>
          <cell r="AE625">
            <v>40729</v>
          </cell>
          <cell r="AF625">
            <v>40488</v>
          </cell>
          <cell r="AG625">
            <v>325</v>
          </cell>
          <cell r="AH625">
            <v>566</v>
          </cell>
          <cell r="AI625">
            <v>30364</v>
          </cell>
          <cell r="AJ625">
            <v>1903</v>
          </cell>
          <cell r="AK625">
            <v>31099</v>
          </cell>
          <cell r="AL625">
            <v>6299</v>
          </cell>
          <cell r="AM625">
            <v>5737</v>
          </cell>
          <cell r="AN625">
            <v>207</v>
          </cell>
          <cell r="AO625">
            <v>184</v>
          </cell>
        </row>
        <row r="626">
          <cell r="B626" t="str">
            <v>01 เมืองปราจีนบุรี</v>
          </cell>
          <cell r="C626">
            <v>221</v>
          </cell>
          <cell r="D626">
            <v>549</v>
          </cell>
          <cell r="E626">
            <v>47</v>
          </cell>
          <cell r="F626">
            <v>211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M626">
            <v>437.33303333305997</v>
          </cell>
          <cell r="N626">
            <v>706</v>
          </cell>
          <cell r="P626">
            <v>432.25</v>
          </cell>
          <cell r="Q626">
            <v>432.25</v>
          </cell>
          <cell r="Y626">
            <v>432.25</v>
          </cell>
          <cell r="Z626">
            <v>432.25</v>
          </cell>
          <cell r="AA626">
            <v>47</v>
          </cell>
          <cell r="AB626">
            <v>22</v>
          </cell>
          <cell r="AC626">
            <v>108.27472527472527</v>
          </cell>
          <cell r="AD626">
            <v>50.879120879120876</v>
          </cell>
          <cell r="AE626">
            <v>706</v>
          </cell>
          <cell r="AF626">
            <v>706</v>
          </cell>
          <cell r="AG626">
            <v>0</v>
          </cell>
          <cell r="AH626">
            <v>0</v>
          </cell>
          <cell r="AI626">
            <v>408</v>
          </cell>
          <cell r="AJ626">
            <v>22</v>
          </cell>
          <cell r="AK626">
            <v>430</v>
          </cell>
          <cell r="AL626">
            <v>39</v>
          </cell>
          <cell r="AM626">
            <v>35</v>
          </cell>
          <cell r="AN626">
            <v>98</v>
          </cell>
          <cell r="AO626">
            <v>81</v>
          </cell>
        </row>
        <row r="627">
          <cell r="B627" t="str">
            <v>02 กบินทร์บุรี</v>
          </cell>
          <cell r="C627">
            <v>7497</v>
          </cell>
          <cell r="D627">
            <v>7497</v>
          </cell>
          <cell r="E627">
            <v>1704</v>
          </cell>
          <cell r="F627">
            <v>1704</v>
          </cell>
          <cell r="G627">
            <v>494</v>
          </cell>
          <cell r="H627">
            <v>0</v>
          </cell>
          <cell r="I627">
            <v>289.66000000000003</v>
          </cell>
          <cell r="J627">
            <v>0</v>
          </cell>
          <cell r="M627">
            <v>26438.885859784474</v>
          </cell>
          <cell r="N627">
            <v>10341</v>
          </cell>
          <cell r="P627">
            <v>7698.0416699999996</v>
          </cell>
          <cell r="Q627">
            <v>7047.0416699999996</v>
          </cell>
          <cell r="Y627">
            <v>4051.125</v>
          </cell>
          <cell r="Z627">
            <v>4051.125</v>
          </cell>
          <cell r="AA627">
            <v>472</v>
          </cell>
          <cell r="AB627">
            <v>410</v>
          </cell>
          <cell r="AC627">
            <v>116.62078435002623</v>
          </cell>
          <cell r="AD627">
            <v>101.20079813138325</v>
          </cell>
          <cell r="AE627">
            <v>12393</v>
          </cell>
          <cell r="AF627">
            <v>12358</v>
          </cell>
          <cell r="AG627">
            <v>81</v>
          </cell>
          <cell r="AH627">
            <v>116</v>
          </cell>
          <cell r="AI627">
            <v>12393</v>
          </cell>
          <cell r="AJ627">
            <v>683</v>
          </cell>
          <cell r="AK627">
            <v>12358</v>
          </cell>
          <cell r="AL627">
            <v>2134</v>
          </cell>
          <cell r="AM627">
            <v>1790</v>
          </cell>
          <cell r="AN627">
            <v>169</v>
          </cell>
          <cell r="AO627">
            <v>145</v>
          </cell>
        </row>
        <row r="628">
          <cell r="B628" t="str">
            <v>03 บ้านสร้าง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M628">
            <v>0</v>
          </cell>
          <cell r="N628">
            <v>0</v>
          </cell>
          <cell r="P628">
            <v>0</v>
          </cell>
          <cell r="Q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I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</row>
        <row r="629">
          <cell r="B629" t="str">
            <v>04 ประจันตคาม</v>
          </cell>
          <cell r="C629">
            <v>581.75</v>
          </cell>
          <cell r="D629">
            <v>568.75</v>
          </cell>
          <cell r="E629">
            <v>125</v>
          </cell>
          <cell r="F629">
            <v>125</v>
          </cell>
          <cell r="G629">
            <v>13</v>
          </cell>
          <cell r="H629">
            <v>0</v>
          </cell>
          <cell r="I629">
            <v>105</v>
          </cell>
          <cell r="J629">
            <v>0</v>
          </cell>
          <cell r="M629">
            <v>428.1061654903599</v>
          </cell>
          <cell r="N629">
            <v>662</v>
          </cell>
          <cell r="P629">
            <v>0</v>
          </cell>
          <cell r="Q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691</v>
          </cell>
          <cell r="AF629">
            <v>662</v>
          </cell>
          <cell r="AG629">
            <v>0</v>
          </cell>
          <cell r="AH629">
            <v>29</v>
          </cell>
          <cell r="AI629">
            <v>480</v>
          </cell>
          <cell r="AJ629">
            <v>28</v>
          </cell>
          <cell r="AK629">
            <v>479</v>
          </cell>
          <cell r="AL629">
            <v>48</v>
          </cell>
          <cell r="AM629">
            <v>43</v>
          </cell>
          <cell r="AN629">
            <v>88</v>
          </cell>
          <cell r="AO629">
            <v>90</v>
          </cell>
        </row>
        <row r="630">
          <cell r="B630" t="str">
            <v>05 ศรีมหาโพธิ</v>
          </cell>
          <cell r="C630">
            <v>82</v>
          </cell>
          <cell r="D630">
            <v>82</v>
          </cell>
          <cell r="E630">
            <v>10</v>
          </cell>
          <cell r="F630">
            <v>10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M630">
            <v>3613.93629503376</v>
          </cell>
          <cell r="N630">
            <v>595</v>
          </cell>
          <cell r="P630">
            <v>0</v>
          </cell>
          <cell r="Q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3698</v>
          </cell>
          <cell r="AF630">
            <v>3614</v>
          </cell>
          <cell r="AG630">
            <v>0</v>
          </cell>
          <cell r="AH630">
            <v>84</v>
          </cell>
          <cell r="AI630">
            <v>1586</v>
          </cell>
          <cell r="AJ630">
            <v>129</v>
          </cell>
          <cell r="AK630">
            <v>1631</v>
          </cell>
          <cell r="AL630">
            <v>151</v>
          </cell>
          <cell r="AM630">
            <v>229</v>
          </cell>
          <cell r="AN630">
            <v>142</v>
          </cell>
          <cell r="AO630">
            <v>140</v>
          </cell>
        </row>
        <row r="631">
          <cell r="B631" t="str">
            <v>06 ศรีมโหสถ</v>
          </cell>
          <cell r="C631">
            <v>0</v>
          </cell>
          <cell r="D631">
            <v>84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M631">
            <v>3613.93629503376</v>
          </cell>
          <cell r="N631">
            <v>110</v>
          </cell>
          <cell r="P631">
            <v>0</v>
          </cell>
          <cell r="Q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116</v>
          </cell>
          <cell r="AF631">
            <v>110</v>
          </cell>
          <cell r="AG631">
            <v>0</v>
          </cell>
          <cell r="AH631">
            <v>6</v>
          </cell>
          <cell r="AI631">
            <v>106</v>
          </cell>
          <cell r="AJ631">
            <v>6</v>
          </cell>
          <cell r="AK631">
            <v>106</v>
          </cell>
          <cell r="AL631">
            <v>11</v>
          </cell>
          <cell r="AM631">
            <v>11</v>
          </cell>
          <cell r="AN631">
            <v>94</v>
          </cell>
          <cell r="AO631">
            <v>104</v>
          </cell>
        </row>
        <row r="632">
          <cell r="B632" t="str">
            <v>07 นาดี</v>
          </cell>
          <cell r="C632">
            <v>19261</v>
          </cell>
          <cell r="D632">
            <v>19194</v>
          </cell>
          <cell r="E632">
            <v>7112</v>
          </cell>
          <cell r="F632">
            <v>9112</v>
          </cell>
          <cell r="G632">
            <v>1082</v>
          </cell>
          <cell r="H632">
            <v>1279</v>
          </cell>
          <cell r="I632">
            <v>152.19</v>
          </cell>
          <cell r="J632">
            <v>140.33061018437226</v>
          </cell>
          <cell r="M632">
            <v>23038.030527228701</v>
          </cell>
          <cell r="N632">
            <v>15812</v>
          </cell>
          <cell r="P632">
            <v>7582.5</v>
          </cell>
          <cell r="Q632">
            <v>7582.5</v>
          </cell>
          <cell r="Y632">
            <v>7043.5</v>
          </cell>
          <cell r="Z632">
            <v>7043.5</v>
          </cell>
          <cell r="AA632">
            <v>1244</v>
          </cell>
          <cell r="AB632">
            <v>970</v>
          </cell>
          <cell r="AC632">
            <v>176.62394406190106</v>
          </cell>
          <cell r="AD632">
            <v>137.77205934549585</v>
          </cell>
          <cell r="AE632">
            <v>23125</v>
          </cell>
          <cell r="AF632">
            <v>23038</v>
          </cell>
          <cell r="AG632">
            <v>244</v>
          </cell>
          <cell r="AH632">
            <v>331</v>
          </cell>
          <cell r="AI632">
            <v>15391</v>
          </cell>
          <cell r="AJ632">
            <v>1035</v>
          </cell>
          <cell r="AK632">
            <v>16095</v>
          </cell>
          <cell r="AL632">
            <v>3916</v>
          </cell>
          <cell r="AM632">
            <v>3629</v>
          </cell>
          <cell r="AN632">
            <v>187</v>
          </cell>
          <cell r="AO632">
            <v>225</v>
          </cell>
        </row>
        <row r="633">
          <cell r="B633" t="str">
            <v>ฉะเชิงเทรา</v>
          </cell>
          <cell r="C633">
            <v>215686.75</v>
          </cell>
          <cell r="D633">
            <v>210834.25</v>
          </cell>
          <cell r="E633">
            <v>154478</v>
          </cell>
          <cell r="F633">
            <v>151621</v>
          </cell>
          <cell r="G633">
            <v>7603</v>
          </cell>
          <cell r="H633">
            <v>13243</v>
          </cell>
          <cell r="I633">
            <v>49</v>
          </cell>
          <cell r="J633">
            <v>87</v>
          </cell>
          <cell r="M633">
            <v>339223</v>
          </cell>
          <cell r="N633">
            <v>198288</v>
          </cell>
          <cell r="P633">
            <v>162821.77305000002</v>
          </cell>
          <cell r="Q633">
            <v>163439.07779000001</v>
          </cell>
          <cell r="Y633">
            <v>124398.20223</v>
          </cell>
          <cell r="Z633">
            <v>136163.00044</v>
          </cell>
          <cell r="AA633">
            <v>22840</v>
          </cell>
          <cell r="AB633">
            <v>24060</v>
          </cell>
          <cell r="AC633">
            <v>184</v>
          </cell>
          <cell r="AD633">
            <v>177</v>
          </cell>
          <cell r="AE633">
            <v>216348</v>
          </cell>
          <cell r="AF633">
            <v>209558</v>
          </cell>
          <cell r="AG633">
            <v>2017</v>
          </cell>
          <cell r="AH633">
            <v>8807</v>
          </cell>
          <cell r="AI633">
            <v>179950</v>
          </cell>
          <cell r="AJ633">
            <v>5222</v>
          </cell>
          <cell r="AK633">
            <v>176363</v>
          </cell>
          <cell r="AL633">
            <v>33957.18</v>
          </cell>
          <cell r="AM633">
            <v>31856</v>
          </cell>
          <cell r="AN633">
            <v>189</v>
          </cell>
          <cell r="AO633">
            <v>181</v>
          </cell>
        </row>
        <row r="634">
          <cell r="B634" t="str">
            <v>01 เมืองฉะเชิงเทรา</v>
          </cell>
          <cell r="C634">
            <v>17</v>
          </cell>
          <cell r="D634">
            <v>17.5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M634">
            <v>20</v>
          </cell>
          <cell r="N634">
            <v>321</v>
          </cell>
          <cell r="P634">
            <v>0</v>
          </cell>
          <cell r="Q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303</v>
          </cell>
          <cell r="AF634">
            <v>321</v>
          </cell>
          <cell r="AG634">
            <v>18</v>
          </cell>
          <cell r="AH634">
            <v>0</v>
          </cell>
          <cell r="AI634">
            <v>2</v>
          </cell>
          <cell r="AJ634">
            <v>0</v>
          </cell>
          <cell r="AK634">
            <v>2</v>
          </cell>
          <cell r="AL634">
            <v>0.18</v>
          </cell>
          <cell r="AM634">
            <v>0</v>
          </cell>
          <cell r="AN634">
            <v>90</v>
          </cell>
          <cell r="AO634">
            <v>0</v>
          </cell>
        </row>
        <row r="635">
          <cell r="B635" t="str">
            <v>02 บางคล้า</v>
          </cell>
          <cell r="C635">
            <v>36</v>
          </cell>
          <cell r="D635">
            <v>36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M635">
            <v>23</v>
          </cell>
          <cell r="N635">
            <v>0</v>
          </cell>
          <cell r="P635">
            <v>0</v>
          </cell>
          <cell r="Q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32</v>
          </cell>
          <cell r="AF635">
            <v>23</v>
          </cell>
          <cell r="AG635">
            <v>0</v>
          </cell>
          <cell r="AH635">
            <v>9</v>
          </cell>
          <cell r="AI635">
            <v>12</v>
          </cell>
          <cell r="AJ635">
            <v>0</v>
          </cell>
          <cell r="AK635">
            <v>3</v>
          </cell>
          <cell r="AL635">
            <v>1</v>
          </cell>
          <cell r="AM635">
            <v>0</v>
          </cell>
          <cell r="AN635">
            <v>0</v>
          </cell>
          <cell r="AO635">
            <v>0</v>
          </cell>
        </row>
        <row r="636">
          <cell r="B636" t="str">
            <v>03 บางน้ำเปรี้ยว</v>
          </cell>
          <cell r="C636">
            <v>42</v>
          </cell>
          <cell r="D636">
            <v>33</v>
          </cell>
          <cell r="E636">
            <v>24</v>
          </cell>
          <cell r="F636">
            <v>24</v>
          </cell>
          <cell r="G636">
            <v>1</v>
          </cell>
          <cell r="H636">
            <v>2</v>
          </cell>
          <cell r="I636">
            <v>25</v>
          </cell>
          <cell r="J636">
            <v>74.583333333333329</v>
          </cell>
          <cell r="M636">
            <v>0</v>
          </cell>
          <cell r="N636">
            <v>10</v>
          </cell>
          <cell r="P636">
            <v>0</v>
          </cell>
          <cell r="Q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10</v>
          </cell>
          <cell r="AF636">
            <v>10</v>
          </cell>
          <cell r="AG636">
            <v>0</v>
          </cell>
          <cell r="AH636">
            <v>0</v>
          </cell>
          <cell r="AI636">
            <v>2</v>
          </cell>
          <cell r="AJ636">
            <v>0</v>
          </cell>
          <cell r="AK636">
            <v>2</v>
          </cell>
          <cell r="AL636">
            <v>0</v>
          </cell>
          <cell r="AM636">
            <v>0</v>
          </cell>
          <cell r="AN636">
            <v>105</v>
          </cell>
          <cell r="AO636">
            <v>0</v>
          </cell>
        </row>
        <row r="637">
          <cell r="B637" t="str">
            <v>04 บางปะกง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M637">
            <v>0</v>
          </cell>
          <cell r="N637">
            <v>0</v>
          </cell>
          <cell r="P637">
            <v>0</v>
          </cell>
          <cell r="Q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I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</row>
        <row r="638">
          <cell r="B638" t="str">
            <v>05 บ้านโพธิ์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M638">
            <v>0</v>
          </cell>
          <cell r="N638">
            <v>0</v>
          </cell>
          <cell r="P638">
            <v>0</v>
          </cell>
          <cell r="Q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I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</row>
        <row r="639">
          <cell r="B639" t="str">
            <v>06 พนมสารคาม</v>
          </cell>
          <cell r="C639">
            <v>8778</v>
          </cell>
          <cell r="D639">
            <v>12171</v>
          </cell>
          <cell r="E639">
            <v>5928</v>
          </cell>
          <cell r="F639">
            <v>5963</v>
          </cell>
          <cell r="G639">
            <v>2469</v>
          </cell>
          <cell r="H639">
            <v>1065</v>
          </cell>
          <cell r="I639">
            <v>416.43</v>
          </cell>
          <cell r="J639">
            <v>178.53810498071439</v>
          </cell>
          <cell r="M639">
            <v>12450</v>
          </cell>
          <cell r="N639">
            <v>8197</v>
          </cell>
          <cell r="P639">
            <v>8787.1666700000005</v>
          </cell>
          <cell r="Q639">
            <v>8783.5091699999994</v>
          </cell>
          <cell r="Y639">
            <v>7626.6666699999996</v>
          </cell>
          <cell r="Z639">
            <v>7804.5091700000003</v>
          </cell>
          <cell r="AA639">
            <v>1301</v>
          </cell>
          <cell r="AB639">
            <v>1283</v>
          </cell>
          <cell r="AC639">
            <v>170.64843742541589</v>
          </cell>
          <cell r="AD639">
            <v>164.34882028590147</v>
          </cell>
          <cell r="AE639">
            <v>12555</v>
          </cell>
          <cell r="AF639">
            <v>12450</v>
          </cell>
          <cell r="AG639">
            <v>119</v>
          </cell>
          <cell r="AH639">
            <v>224</v>
          </cell>
          <cell r="AI639">
            <v>5377</v>
          </cell>
          <cell r="AJ639">
            <v>207</v>
          </cell>
          <cell r="AK639">
            <v>5360</v>
          </cell>
          <cell r="AL639">
            <v>985</v>
          </cell>
          <cell r="AM639">
            <v>902</v>
          </cell>
          <cell r="AN639">
            <v>170</v>
          </cell>
          <cell r="AO639">
            <v>168</v>
          </cell>
        </row>
        <row r="640">
          <cell r="B640" t="str">
            <v>07 สนามชัยเขต</v>
          </cell>
          <cell r="C640">
            <v>79636</v>
          </cell>
          <cell r="D640">
            <v>76555</v>
          </cell>
          <cell r="E640">
            <v>52745</v>
          </cell>
          <cell r="F640">
            <v>52911</v>
          </cell>
          <cell r="G640">
            <v>0</v>
          </cell>
          <cell r="H640">
            <v>1170</v>
          </cell>
          <cell r="I640">
            <v>0</v>
          </cell>
          <cell r="J640">
            <v>22.112604184385098</v>
          </cell>
          <cell r="M640">
            <v>134082</v>
          </cell>
          <cell r="N640">
            <v>76257</v>
          </cell>
          <cell r="P640">
            <v>70359.341939999998</v>
          </cell>
          <cell r="Q640">
            <v>71123.495009999999</v>
          </cell>
          <cell r="Y640">
            <v>52850.408609999999</v>
          </cell>
          <cell r="Z640">
            <v>55550.469449999997</v>
          </cell>
          <cell r="AA640">
            <v>8459</v>
          </cell>
          <cell r="AB640">
            <v>8958</v>
          </cell>
          <cell r="AC640">
            <v>160.04873157233288</v>
          </cell>
          <cell r="AD640">
            <v>161.25859595827413</v>
          </cell>
          <cell r="AE640">
            <v>81466</v>
          </cell>
          <cell r="AF640">
            <v>76257</v>
          </cell>
          <cell r="AG640">
            <v>1176</v>
          </cell>
          <cell r="AH640">
            <v>6385</v>
          </cell>
          <cell r="AI640">
            <v>66709</v>
          </cell>
          <cell r="AJ640">
            <v>1952</v>
          </cell>
          <cell r="AK640">
            <v>62276</v>
          </cell>
          <cell r="AL640">
            <v>10649</v>
          </cell>
          <cell r="AM640">
            <v>10494</v>
          </cell>
          <cell r="AN640">
            <v>173</v>
          </cell>
          <cell r="AO640">
            <v>169</v>
          </cell>
        </row>
        <row r="641">
          <cell r="B641" t="str">
            <v>08 ราชสาส์น</v>
          </cell>
          <cell r="C641">
            <v>25</v>
          </cell>
          <cell r="D641">
            <v>25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M641">
            <v>26</v>
          </cell>
          <cell r="N641">
            <v>59</v>
          </cell>
          <cell r="P641">
            <v>0</v>
          </cell>
          <cell r="Q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59</v>
          </cell>
          <cell r="AF641">
            <v>59</v>
          </cell>
          <cell r="AG641">
            <v>0</v>
          </cell>
          <cell r="AH641">
            <v>0</v>
          </cell>
          <cell r="AI641">
            <v>39</v>
          </cell>
          <cell r="AJ641">
            <v>0</v>
          </cell>
          <cell r="AK641">
            <v>39</v>
          </cell>
          <cell r="AL641">
            <v>3</v>
          </cell>
          <cell r="AM641">
            <v>3</v>
          </cell>
          <cell r="AN641">
            <v>77</v>
          </cell>
          <cell r="AO641">
            <v>77</v>
          </cell>
        </row>
        <row r="642">
          <cell r="B642" t="str">
            <v>09 แปลงยาว</v>
          </cell>
          <cell r="C642">
            <v>22524</v>
          </cell>
          <cell r="D642">
            <v>17368</v>
          </cell>
          <cell r="E642">
            <v>19296</v>
          </cell>
          <cell r="F642">
            <v>16238</v>
          </cell>
          <cell r="G642">
            <v>3401</v>
          </cell>
          <cell r="H642">
            <v>5216</v>
          </cell>
          <cell r="I642">
            <v>176.28</v>
          </cell>
          <cell r="J642">
            <v>321.20379295479739</v>
          </cell>
          <cell r="M642">
            <v>31287</v>
          </cell>
          <cell r="N642">
            <v>20181</v>
          </cell>
          <cell r="P642">
            <v>9155.5750000000007</v>
          </cell>
          <cell r="Q642">
            <v>9118.0138900000002</v>
          </cell>
          <cell r="Y642">
            <v>8350.8541700000005</v>
          </cell>
          <cell r="Z642">
            <v>8116.8576400000002</v>
          </cell>
          <cell r="AA642">
            <v>1134</v>
          </cell>
          <cell r="AB642">
            <v>1686</v>
          </cell>
          <cell r="AC642">
            <v>135.80689428324672</v>
          </cell>
          <cell r="AD642">
            <v>207.67866085181211</v>
          </cell>
          <cell r="AE642">
            <v>21218</v>
          </cell>
          <cell r="AF642">
            <v>20181</v>
          </cell>
          <cell r="AG642">
            <v>321</v>
          </cell>
          <cell r="AH642">
            <v>1358</v>
          </cell>
          <cell r="AI642">
            <v>17579</v>
          </cell>
          <cell r="AJ642">
            <v>453</v>
          </cell>
          <cell r="AK642">
            <v>16674</v>
          </cell>
          <cell r="AL642">
            <v>2812</v>
          </cell>
          <cell r="AM642">
            <v>3201</v>
          </cell>
          <cell r="AN642">
            <v>193</v>
          </cell>
          <cell r="AO642">
            <v>192</v>
          </cell>
        </row>
        <row r="643">
          <cell r="B643" t="str">
            <v>10 ท่าตะเกียบ</v>
          </cell>
          <cell r="C643">
            <v>104628.75</v>
          </cell>
          <cell r="D643">
            <v>104628.75</v>
          </cell>
          <cell r="E643">
            <v>76485</v>
          </cell>
          <cell r="F643">
            <v>76485</v>
          </cell>
          <cell r="G643">
            <v>1732</v>
          </cell>
          <cell r="H643">
            <v>5790</v>
          </cell>
          <cell r="I643">
            <v>22.64</v>
          </cell>
          <cell r="J643">
            <v>75.69825116035824</v>
          </cell>
          <cell r="M643">
            <v>161335</v>
          </cell>
          <cell r="N643">
            <v>93263</v>
          </cell>
          <cell r="P643">
            <v>74519.689440000002</v>
          </cell>
          <cell r="Q643">
            <v>74414.059720000005</v>
          </cell>
          <cell r="Y643">
            <v>55570.272779999999</v>
          </cell>
          <cell r="Z643">
            <v>64691.16418</v>
          </cell>
          <cell r="AA643">
            <v>11946</v>
          </cell>
          <cell r="AB643">
            <v>12133</v>
          </cell>
          <cell r="AC643">
            <v>214.96616113911398</v>
          </cell>
          <cell r="AD643">
            <v>187.54937266998493</v>
          </cell>
          <cell r="AE643">
            <v>100705</v>
          </cell>
          <cell r="AF643">
            <v>100257</v>
          </cell>
          <cell r="AG643">
            <v>383</v>
          </cell>
          <cell r="AH643">
            <v>831</v>
          </cell>
          <cell r="AI643">
            <v>90230</v>
          </cell>
          <cell r="AJ643">
            <v>2608</v>
          </cell>
          <cell r="AK643">
            <v>92007</v>
          </cell>
          <cell r="AL643">
            <v>19507</v>
          </cell>
          <cell r="AM643">
            <v>17256</v>
          </cell>
          <cell r="AN643">
            <v>201</v>
          </cell>
          <cell r="AO643">
            <v>188</v>
          </cell>
        </row>
        <row r="644">
          <cell r="B644" t="str">
            <v>11 คลองเขื่อน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M644">
            <v>0</v>
          </cell>
          <cell r="N644">
            <v>0</v>
          </cell>
          <cell r="P644">
            <v>0</v>
          </cell>
          <cell r="Q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I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</row>
        <row r="645">
          <cell r="B645" t="str">
            <v>สระแก้ว</v>
          </cell>
          <cell r="C645">
            <v>64893</v>
          </cell>
          <cell r="D645">
            <v>69369</v>
          </cell>
          <cell r="E645">
            <v>18995</v>
          </cell>
          <cell r="F645">
            <v>23871</v>
          </cell>
          <cell r="G645">
            <v>544</v>
          </cell>
          <cell r="H645">
            <v>742</v>
          </cell>
          <cell r="I645">
            <v>29</v>
          </cell>
          <cell r="J645">
            <v>31</v>
          </cell>
          <cell r="M645">
            <v>143764.91490995188</v>
          </cell>
          <cell r="N645">
            <v>55400</v>
          </cell>
          <cell r="P645">
            <v>67463.882230000003</v>
          </cell>
          <cell r="Q645">
            <v>67463.882230000003</v>
          </cell>
          <cell r="Y645">
            <v>49612.326659999992</v>
          </cell>
          <cell r="Z645">
            <v>49934.15999</v>
          </cell>
          <cell r="AA645">
            <v>8873</v>
          </cell>
          <cell r="AB645">
            <v>9047</v>
          </cell>
          <cell r="AC645">
            <v>179</v>
          </cell>
          <cell r="AD645">
            <v>181</v>
          </cell>
          <cell r="AE645">
            <v>73979</v>
          </cell>
          <cell r="AF645">
            <v>72810</v>
          </cell>
          <cell r="AG645">
            <v>675</v>
          </cell>
          <cell r="AH645">
            <v>1844</v>
          </cell>
          <cell r="AI645">
            <v>55385</v>
          </cell>
          <cell r="AJ645">
            <v>8150</v>
          </cell>
          <cell r="AK645">
            <v>60798</v>
          </cell>
          <cell r="AL645">
            <v>10091</v>
          </cell>
          <cell r="AM645">
            <v>10898</v>
          </cell>
          <cell r="AN645">
            <v>182</v>
          </cell>
          <cell r="AO645">
            <v>179</v>
          </cell>
        </row>
        <row r="646">
          <cell r="B646" t="str">
            <v>01 เมืองสระแก้ว</v>
          </cell>
          <cell r="C646">
            <v>6775</v>
          </cell>
          <cell r="D646">
            <v>6775</v>
          </cell>
          <cell r="E646">
            <v>280</v>
          </cell>
          <cell r="F646">
            <v>280</v>
          </cell>
          <cell r="G646">
            <v>158</v>
          </cell>
          <cell r="H646">
            <v>137</v>
          </cell>
          <cell r="I646">
            <v>563.98</v>
          </cell>
          <cell r="J646">
            <v>488.81414285714283</v>
          </cell>
          <cell r="M646">
            <v>26525.581557362715</v>
          </cell>
          <cell r="N646">
            <v>12278</v>
          </cell>
          <cell r="P646">
            <v>10113.73223</v>
          </cell>
          <cell r="Q646">
            <v>10113.73223</v>
          </cell>
          <cell r="Y646">
            <v>9654.8433299999997</v>
          </cell>
          <cell r="Z646">
            <v>9756.6766599999992</v>
          </cell>
          <cell r="AA646">
            <v>1895</v>
          </cell>
          <cell r="AB646">
            <v>2137</v>
          </cell>
          <cell r="AC646">
            <v>196.31673067966813</v>
          </cell>
          <cell r="AD646">
            <v>219.02371712808201</v>
          </cell>
          <cell r="AE646">
            <v>12382</v>
          </cell>
          <cell r="AF646">
            <v>12278</v>
          </cell>
          <cell r="AG646">
            <v>113</v>
          </cell>
          <cell r="AH646">
            <v>217</v>
          </cell>
          <cell r="AI646">
            <v>11911</v>
          </cell>
          <cell r="AJ646">
            <v>1337</v>
          </cell>
          <cell r="AK646">
            <v>12278</v>
          </cell>
          <cell r="AL646">
            <v>2805</v>
          </cell>
          <cell r="AM646">
            <v>2689</v>
          </cell>
          <cell r="AN646">
            <v>165</v>
          </cell>
          <cell r="AO646">
            <v>219</v>
          </cell>
        </row>
        <row r="647">
          <cell r="B647" t="str">
            <v>02 คลองหาด</v>
          </cell>
          <cell r="C647">
            <v>4761</v>
          </cell>
          <cell r="D647">
            <v>4761</v>
          </cell>
          <cell r="E647">
            <v>1723</v>
          </cell>
          <cell r="F647">
            <v>1723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M647">
            <v>13901.575864494489</v>
          </cell>
          <cell r="N647">
            <v>5701</v>
          </cell>
          <cell r="P647">
            <v>17649</v>
          </cell>
          <cell r="Q647">
            <v>17649</v>
          </cell>
          <cell r="Y647">
            <v>8847</v>
          </cell>
          <cell r="Z647">
            <v>8847</v>
          </cell>
          <cell r="AA647">
            <v>2037</v>
          </cell>
          <cell r="AB647">
            <v>1841</v>
          </cell>
          <cell r="AC647">
            <v>230.2441505595117</v>
          </cell>
          <cell r="AD647">
            <v>208.12054933875891</v>
          </cell>
          <cell r="AE647">
            <v>6874</v>
          </cell>
          <cell r="AF647">
            <v>6808</v>
          </cell>
          <cell r="AG647">
            <v>0</v>
          </cell>
          <cell r="AH647">
            <v>66</v>
          </cell>
          <cell r="AI647">
            <v>4410</v>
          </cell>
          <cell r="AJ647">
            <v>781</v>
          </cell>
          <cell r="AK647">
            <v>5125</v>
          </cell>
          <cell r="AL647">
            <v>933</v>
          </cell>
          <cell r="AM647">
            <v>964</v>
          </cell>
          <cell r="AN647">
            <v>246</v>
          </cell>
          <cell r="AO647">
            <v>188</v>
          </cell>
        </row>
        <row r="648">
          <cell r="B648" t="str">
            <v>03 ตาพระยา</v>
          </cell>
          <cell r="C648">
            <v>997</v>
          </cell>
          <cell r="D648">
            <v>327</v>
          </cell>
          <cell r="E648">
            <v>439</v>
          </cell>
          <cell r="F648">
            <v>139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M648">
            <v>1562.3933480517189</v>
          </cell>
          <cell r="N648">
            <v>311</v>
          </cell>
          <cell r="P648">
            <v>0</v>
          </cell>
          <cell r="Q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1678</v>
          </cell>
          <cell r="AF648">
            <v>1562</v>
          </cell>
          <cell r="AG648">
            <v>0</v>
          </cell>
          <cell r="AH648">
            <v>116</v>
          </cell>
          <cell r="AI648">
            <v>572</v>
          </cell>
          <cell r="AJ648">
            <v>100</v>
          </cell>
          <cell r="AK648">
            <v>556</v>
          </cell>
          <cell r="AL648">
            <v>81</v>
          </cell>
          <cell r="AM648">
            <v>71</v>
          </cell>
          <cell r="AN648">
            <v>108</v>
          </cell>
          <cell r="AO648">
            <v>128</v>
          </cell>
        </row>
        <row r="649">
          <cell r="B649" t="str">
            <v>04 วังน้ำเย็น</v>
          </cell>
          <cell r="C649">
            <v>7393</v>
          </cell>
          <cell r="D649">
            <v>11369</v>
          </cell>
          <cell r="E649">
            <v>548</v>
          </cell>
          <cell r="F649">
            <v>4524</v>
          </cell>
          <cell r="G649">
            <v>30</v>
          </cell>
          <cell r="H649">
            <v>223</v>
          </cell>
          <cell r="I649">
            <v>55.23</v>
          </cell>
          <cell r="J649">
            <v>49.287895667550842</v>
          </cell>
          <cell r="M649">
            <v>14086.1285349227</v>
          </cell>
          <cell r="N649">
            <v>4404</v>
          </cell>
          <cell r="P649">
            <v>6871.6666699999996</v>
          </cell>
          <cell r="Q649">
            <v>6871.6666699999996</v>
          </cell>
          <cell r="Y649">
            <v>4011.6666700000001</v>
          </cell>
          <cell r="Z649">
            <v>4011.6666700000001</v>
          </cell>
          <cell r="AA649">
            <v>880</v>
          </cell>
          <cell r="AB649">
            <v>934</v>
          </cell>
          <cell r="AC649">
            <v>219.29933508907411</v>
          </cell>
          <cell r="AD649">
            <v>232.75114230764342</v>
          </cell>
          <cell r="AE649">
            <v>7967</v>
          </cell>
          <cell r="AF649">
            <v>7753</v>
          </cell>
          <cell r="AG649">
            <v>48</v>
          </cell>
          <cell r="AH649">
            <v>262</v>
          </cell>
          <cell r="AI649">
            <v>4851</v>
          </cell>
          <cell r="AJ649">
            <v>881</v>
          </cell>
          <cell r="AK649">
            <v>5470</v>
          </cell>
          <cell r="AL649">
            <v>1062</v>
          </cell>
          <cell r="AM649">
            <v>1240</v>
          </cell>
          <cell r="AN649">
            <v>176</v>
          </cell>
          <cell r="AO649">
            <v>227</v>
          </cell>
        </row>
        <row r="650">
          <cell r="B650" t="str">
            <v>05 วัฒนานคร</v>
          </cell>
          <cell r="C650">
            <v>11882</v>
          </cell>
          <cell r="D650">
            <v>11882</v>
          </cell>
          <cell r="E650">
            <v>4663</v>
          </cell>
          <cell r="F650">
            <v>4663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M650">
            <v>24181.798499598612</v>
          </cell>
          <cell r="N650">
            <v>6719</v>
          </cell>
          <cell r="P650">
            <v>10646</v>
          </cell>
          <cell r="Q650">
            <v>10646</v>
          </cell>
          <cell r="Y650">
            <v>9788</v>
          </cell>
          <cell r="Z650">
            <v>10008</v>
          </cell>
          <cell r="AA650">
            <v>1567</v>
          </cell>
          <cell r="AB650">
            <v>1789</v>
          </cell>
          <cell r="AC650">
            <v>160.05343277482632</v>
          </cell>
          <cell r="AD650">
            <v>178.7866373571143</v>
          </cell>
          <cell r="AE650">
            <v>11513</v>
          </cell>
          <cell r="AF650">
            <v>11532</v>
          </cell>
          <cell r="AG650">
            <v>120</v>
          </cell>
          <cell r="AH650">
            <v>101</v>
          </cell>
          <cell r="AI650">
            <v>8496</v>
          </cell>
          <cell r="AJ650">
            <v>1310</v>
          </cell>
          <cell r="AK650">
            <v>9705</v>
          </cell>
          <cell r="AL650">
            <v>1075</v>
          </cell>
          <cell r="AM650">
            <v>1466</v>
          </cell>
          <cell r="AN650">
            <v>116</v>
          </cell>
          <cell r="AO650">
            <v>151</v>
          </cell>
        </row>
        <row r="651">
          <cell r="B651" t="str">
            <v>06 อรัญประเทศ</v>
          </cell>
          <cell r="C651">
            <v>1157</v>
          </cell>
          <cell r="D651">
            <v>1157</v>
          </cell>
          <cell r="E651">
            <v>172</v>
          </cell>
          <cell r="F651">
            <v>172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M651">
            <v>2925.4408518850701</v>
          </cell>
          <cell r="N651">
            <v>477</v>
          </cell>
          <cell r="P651">
            <v>0</v>
          </cell>
          <cell r="Q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1226</v>
          </cell>
          <cell r="AF651">
            <v>1167</v>
          </cell>
          <cell r="AG651">
            <v>0</v>
          </cell>
          <cell r="AH651">
            <v>59</v>
          </cell>
          <cell r="AI651">
            <v>1226</v>
          </cell>
          <cell r="AJ651">
            <v>139</v>
          </cell>
          <cell r="AK651">
            <v>1167</v>
          </cell>
          <cell r="AL651">
            <v>184</v>
          </cell>
          <cell r="AM651">
            <v>197</v>
          </cell>
          <cell r="AN651">
            <v>149</v>
          </cell>
          <cell r="AO651">
            <v>169</v>
          </cell>
        </row>
        <row r="652">
          <cell r="B652" t="str">
            <v>07 เขาฉกรรจ์</v>
          </cell>
          <cell r="C652">
            <v>13882</v>
          </cell>
          <cell r="D652">
            <v>15082</v>
          </cell>
          <cell r="E652">
            <v>4695</v>
          </cell>
          <cell r="F652">
            <v>5895</v>
          </cell>
          <cell r="G652">
            <v>356</v>
          </cell>
          <cell r="H652">
            <v>382</v>
          </cell>
          <cell r="I652">
            <v>75.78</v>
          </cell>
          <cell r="J652">
            <v>64.860050890585242</v>
          </cell>
          <cell r="M652">
            <v>18293.878495510933</v>
          </cell>
          <cell r="N652">
            <v>9521</v>
          </cell>
          <cell r="P652">
            <v>5389.5</v>
          </cell>
          <cell r="Q652">
            <v>5389.5</v>
          </cell>
          <cell r="Y652">
            <v>3205.8333299999999</v>
          </cell>
          <cell r="Z652">
            <v>3205.8333299999999</v>
          </cell>
          <cell r="AA652">
            <v>578</v>
          </cell>
          <cell r="AB652">
            <v>604</v>
          </cell>
          <cell r="AC652">
            <v>180.18715901241191</v>
          </cell>
          <cell r="AD652">
            <v>188.44834955908328</v>
          </cell>
          <cell r="AE652">
            <v>13616</v>
          </cell>
          <cell r="AF652">
            <v>13330</v>
          </cell>
          <cell r="AG652">
            <v>233</v>
          </cell>
          <cell r="AH652">
            <v>519</v>
          </cell>
          <cell r="AI652">
            <v>8381</v>
          </cell>
          <cell r="AJ652">
            <v>1551</v>
          </cell>
          <cell r="AK652">
            <v>9413</v>
          </cell>
          <cell r="AL652">
            <v>1514</v>
          </cell>
          <cell r="AM652">
            <v>1778</v>
          </cell>
          <cell r="AN652">
            <v>164</v>
          </cell>
          <cell r="AO652">
            <v>189</v>
          </cell>
        </row>
        <row r="653">
          <cell r="B653" t="str">
            <v>08 โคกสูง</v>
          </cell>
          <cell r="C653">
            <v>484</v>
          </cell>
          <cell r="D653">
            <v>454</v>
          </cell>
          <cell r="E653">
            <v>62</v>
          </cell>
          <cell r="F653">
            <v>62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M653">
            <v>818.46375793494997</v>
          </cell>
          <cell r="N653">
            <v>171</v>
          </cell>
          <cell r="P653">
            <v>0</v>
          </cell>
          <cell r="Q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831</v>
          </cell>
          <cell r="AF653">
            <v>818</v>
          </cell>
          <cell r="AG653">
            <v>0</v>
          </cell>
          <cell r="AH653">
            <v>13</v>
          </cell>
          <cell r="AI653">
            <v>463</v>
          </cell>
          <cell r="AJ653">
            <v>55</v>
          </cell>
          <cell r="AK653">
            <v>505</v>
          </cell>
          <cell r="AL653">
            <v>77</v>
          </cell>
          <cell r="AM653">
            <v>91</v>
          </cell>
          <cell r="AN653">
            <v>158</v>
          </cell>
          <cell r="AO653">
            <v>180</v>
          </cell>
        </row>
        <row r="654">
          <cell r="B654" t="str">
            <v>09 วังสมบูรณ์</v>
          </cell>
          <cell r="C654">
            <v>17562</v>
          </cell>
          <cell r="D654">
            <v>17562</v>
          </cell>
          <cell r="E654">
            <v>6413</v>
          </cell>
          <cell r="F654">
            <v>6413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M654">
            <v>41469.654000190705</v>
          </cell>
          <cell r="N654">
            <v>15818</v>
          </cell>
          <cell r="P654">
            <v>16793.983329999999</v>
          </cell>
          <cell r="Q654">
            <v>16793.983329999999</v>
          </cell>
          <cell r="Y654">
            <v>14104.983329999999</v>
          </cell>
          <cell r="Z654">
            <v>14104.983329999999</v>
          </cell>
          <cell r="AA654">
            <v>1916</v>
          </cell>
          <cell r="AB654">
            <v>1742</v>
          </cell>
          <cell r="AC654">
            <v>135.85774849547448</v>
          </cell>
          <cell r="AD654">
            <v>123.51304526072063</v>
          </cell>
          <cell r="AE654">
            <v>17892</v>
          </cell>
          <cell r="AF654">
            <v>17562</v>
          </cell>
          <cell r="AG654">
            <v>161</v>
          </cell>
          <cell r="AH654">
            <v>491</v>
          </cell>
          <cell r="AI654">
            <v>15075</v>
          </cell>
          <cell r="AJ654">
            <v>1995</v>
          </cell>
          <cell r="AK654">
            <v>16579</v>
          </cell>
          <cell r="AL654">
            <v>2360</v>
          </cell>
          <cell r="AM654">
            <v>2402</v>
          </cell>
          <cell r="AN654">
            <v>133</v>
          </cell>
          <cell r="AO654">
            <v>145</v>
          </cell>
        </row>
        <row r="655">
          <cell r="B655" t="str">
            <v>จันทบุรี</v>
          </cell>
          <cell r="C655">
            <v>551967</v>
          </cell>
          <cell r="D655">
            <v>523878</v>
          </cell>
          <cell r="E655">
            <v>492072</v>
          </cell>
          <cell r="F655">
            <v>472478</v>
          </cell>
          <cell r="G655">
            <v>115479</v>
          </cell>
          <cell r="H655">
            <v>189444</v>
          </cell>
          <cell r="I655">
            <v>235</v>
          </cell>
          <cell r="J655">
            <v>401</v>
          </cell>
          <cell r="M655">
            <v>589999.51151504589</v>
          </cell>
          <cell r="N655">
            <v>433699</v>
          </cell>
          <cell r="P655">
            <v>336046.04752999998</v>
          </cell>
          <cell r="Q655">
            <v>337052.61002999998</v>
          </cell>
          <cell r="Y655">
            <v>279297.29751999996</v>
          </cell>
          <cell r="Z655">
            <v>277494.69334999996</v>
          </cell>
          <cell r="AA655">
            <v>39500</v>
          </cell>
          <cell r="AB655">
            <v>39655</v>
          </cell>
          <cell r="AC655">
            <v>141</v>
          </cell>
          <cell r="AD655">
            <v>143</v>
          </cell>
          <cell r="AE655">
            <v>593672</v>
          </cell>
          <cell r="AF655">
            <v>585925</v>
          </cell>
          <cell r="AG655">
            <v>4654</v>
          </cell>
          <cell r="AH655">
            <v>12401</v>
          </cell>
          <cell r="AI655">
            <v>540349</v>
          </cell>
          <cell r="AJ655">
            <v>10540</v>
          </cell>
          <cell r="AK655">
            <v>537536</v>
          </cell>
          <cell r="AL655">
            <v>109079</v>
          </cell>
          <cell r="AM655">
            <v>106213</v>
          </cell>
          <cell r="AN655">
            <v>202</v>
          </cell>
          <cell r="AO655">
            <v>198</v>
          </cell>
        </row>
        <row r="656">
          <cell r="B656" t="str">
            <v>01 เมืองจันทบุรี</v>
          </cell>
          <cell r="C656">
            <v>18889</v>
          </cell>
          <cell r="D656">
            <v>18889</v>
          </cell>
          <cell r="E656">
            <v>16614</v>
          </cell>
          <cell r="F656">
            <v>16614</v>
          </cell>
          <cell r="G656">
            <v>1364</v>
          </cell>
          <cell r="H656">
            <v>2393</v>
          </cell>
          <cell r="I656">
            <v>82.07</v>
          </cell>
          <cell r="J656">
            <v>144.0592271578187</v>
          </cell>
          <cell r="M656">
            <v>10642.681687322416</v>
          </cell>
          <cell r="N656">
            <v>12027</v>
          </cell>
          <cell r="P656">
            <v>11962.07237</v>
          </cell>
          <cell r="Q656">
            <v>11673.42654</v>
          </cell>
          <cell r="Y656">
            <v>11962.07237</v>
          </cell>
          <cell r="Z656">
            <v>11673.42654</v>
          </cell>
          <cell r="AA656">
            <v>1147</v>
          </cell>
          <cell r="AB656">
            <v>1265</v>
          </cell>
          <cell r="AC656">
            <v>95.873124198461937</v>
          </cell>
          <cell r="AD656">
            <v>108.37977783685098</v>
          </cell>
          <cell r="AE656">
            <v>17376</v>
          </cell>
          <cell r="AF656">
            <v>16837</v>
          </cell>
          <cell r="AG656">
            <v>180</v>
          </cell>
          <cell r="AH656">
            <v>719</v>
          </cell>
          <cell r="AI656">
            <v>16753</v>
          </cell>
          <cell r="AJ656">
            <v>326</v>
          </cell>
          <cell r="AK656">
            <v>16360</v>
          </cell>
          <cell r="AL656">
            <v>3803</v>
          </cell>
          <cell r="AM656">
            <v>3720</v>
          </cell>
          <cell r="AN656">
            <v>234</v>
          </cell>
          <cell r="AO656">
            <v>227</v>
          </cell>
        </row>
        <row r="657">
          <cell r="B657" t="str">
            <v>02 ขลุง</v>
          </cell>
          <cell r="C657">
            <v>36447</v>
          </cell>
          <cell r="D657">
            <v>36467</v>
          </cell>
          <cell r="E657">
            <v>36175</v>
          </cell>
          <cell r="F657">
            <v>36195</v>
          </cell>
          <cell r="G657">
            <v>10481</v>
          </cell>
          <cell r="H657">
            <v>25751</v>
          </cell>
          <cell r="I657">
            <v>289.73750000000001</v>
          </cell>
          <cell r="J657">
            <v>711.44122116314406</v>
          </cell>
          <cell r="M657">
            <v>34617.454046865314</v>
          </cell>
          <cell r="N657">
            <v>25551</v>
          </cell>
          <cell r="P657">
            <v>9658.8947399999997</v>
          </cell>
          <cell r="Q657">
            <v>9656.2697399999997</v>
          </cell>
          <cell r="Y657">
            <v>8713.8947399999997</v>
          </cell>
          <cell r="Z657">
            <v>8868.7697399999997</v>
          </cell>
          <cell r="AA657">
            <v>1216</v>
          </cell>
          <cell r="AB657">
            <v>1218</v>
          </cell>
          <cell r="AC657">
            <v>139.52027609642667</v>
          </cell>
          <cell r="AD657">
            <v>137.31256258773948</v>
          </cell>
          <cell r="AE657">
            <v>34649</v>
          </cell>
          <cell r="AF657">
            <v>34617</v>
          </cell>
          <cell r="AG657">
            <v>87</v>
          </cell>
          <cell r="AH657">
            <v>119</v>
          </cell>
          <cell r="AI657">
            <v>34649</v>
          </cell>
          <cell r="AJ657">
            <v>632</v>
          </cell>
          <cell r="AK657">
            <v>34617</v>
          </cell>
          <cell r="AL657">
            <v>6971</v>
          </cell>
          <cell r="AM657">
            <v>6601</v>
          </cell>
          <cell r="AN657">
            <v>215</v>
          </cell>
          <cell r="AO657">
            <v>191</v>
          </cell>
        </row>
        <row r="658">
          <cell r="B658" t="str">
            <v>03 ท่าใหม่</v>
          </cell>
          <cell r="C658">
            <v>62632</v>
          </cell>
          <cell r="D658">
            <v>61365</v>
          </cell>
          <cell r="E658">
            <v>58288</v>
          </cell>
          <cell r="F658">
            <v>57021</v>
          </cell>
          <cell r="G658">
            <v>21448</v>
          </cell>
          <cell r="H658">
            <v>19267</v>
          </cell>
          <cell r="I658">
            <v>367.95799999999997</v>
          </cell>
          <cell r="J658">
            <v>337.89493344557269</v>
          </cell>
          <cell r="M658">
            <v>63725.90567038476</v>
          </cell>
          <cell r="N658">
            <v>51290</v>
          </cell>
          <cell r="P658">
            <v>23753.859650000002</v>
          </cell>
          <cell r="Q658">
            <v>23503.859650000002</v>
          </cell>
          <cell r="Y658">
            <v>22933.859650000002</v>
          </cell>
          <cell r="Z658">
            <v>22683.859650000002</v>
          </cell>
          <cell r="AA658">
            <v>6501</v>
          </cell>
          <cell r="AB658">
            <v>4802</v>
          </cell>
          <cell r="AC658">
            <v>283.46529683807495</v>
          </cell>
          <cell r="AD658">
            <v>211.70486008275051</v>
          </cell>
          <cell r="AE658">
            <v>65001</v>
          </cell>
          <cell r="AF658">
            <v>63726</v>
          </cell>
          <cell r="AG658">
            <v>373</v>
          </cell>
          <cell r="AH658">
            <v>1648</v>
          </cell>
          <cell r="AI658">
            <v>59432</v>
          </cell>
          <cell r="AJ658">
            <v>1104</v>
          </cell>
          <cell r="AK658">
            <v>58888</v>
          </cell>
          <cell r="AL658">
            <v>12204</v>
          </cell>
          <cell r="AM658">
            <v>11248</v>
          </cell>
          <cell r="AN658">
            <v>195</v>
          </cell>
          <cell r="AO658">
            <v>191</v>
          </cell>
        </row>
        <row r="659">
          <cell r="B659" t="str">
            <v>04 โป่งน้ำร้อน</v>
          </cell>
          <cell r="C659">
            <v>33660</v>
          </cell>
          <cell r="D659">
            <v>27364</v>
          </cell>
          <cell r="E659">
            <v>26598</v>
          </cell>
          <cell r="F659">
            <v>26198</v>
          </cell>
          <cell r="G659">
            <v>6917</v>
          </cell>
          <cell r="H659">
            <v>1593</v>
          </cell>
          <cell r="I659">
            <v>260.05500000000001</v>
          </cell>
          <cell r="J659">
            <v>60.812848309031224</v>
          </cell>
          <cell r="M659">
            <v>33981.660482699299</v>
          </cell>
          <cell r="N659">
            <v>10301</v>
          </cell>
          <cell r="P659">
            <v>9677.75</v>
          </cell>
          <cell r="Q659">
            <v>9561.0833299999995</v>
          </cell>
          <cell r="Y659">
            <v>9537.75</v>
          </cell>
          <cell r="Z659">
            <v>9421.0833299999995</v>
          </cell>
          <cell r="AA659">
            <v>737</v>
          </cell>
          <cell r="AB659">
            <v>766</v>
          </cell>
          <cell r="AC659">
            <v>77.264623907105971</v>
          </cell>
          <cell r="AD659">
            <v>81.280470250335853</v>
          </cell>
          <cell r="AE659">
            <v>35238</v>
          </cell>
          <cell r="AF659">
            <v>33982</v>
          </cell>
          <cell r="AG659">
            <v>407</v>
          </cell>
          <cell r="AH659">
            <v>1663</v>
          </cell>
          <cell r="AI659">
            <v>25969</v>
          </cell>
          <cell r="AJ659">
            <v>484</v>
          </cell>
          <cell r="AK659">
            <v>24790</v>
          </cell>
          <cell r="AL659">
            <v>5360</v>
          </cell>
          <cell r="AM659">
            <v>4873</v>
          </cell>
          <cell r="AN659">
            <v>181</v>
          </cell>
          <cell r="AO659">
            <v>197</v>
          </cell>
        </row>
        <row r="660">
          <cell r="B660" t="str">
            <v>05 มะขาม</v>
          </cell>
          <cell r="C660">
            <v>45680</v>
          </cell>
          <cell r="D660">
            <v>39289</v>
          </cell>
          <cell r="E660">
            <v>34194</v>
          </cell>
          <cell r="F660">
            <v>30696</v>
          </cell>
          <cell r="G660">
            <v>15889</v>
          </cell>
          <cell r="H660">
            <v>5670</v>
          </cell>
          <cell r="I660">
            <v>464.67</v>
          </cell>
          <cell r="J660">
            <v>184.70504300234558</v>
          </cell>
          <cell r="M660">
            <v>36097.519051497766</v>
          </cell>
          <cell r="N660">
            <v>29673</v>
          </cell>
          <cell r="P660">
            <v>22826.109660000002</v>
          </cell>
          <cell r="Q660">
            <v>22099.359660000002</v>
          </cell>
          <cell r="Y660">
            <v>22271.44299</v>
          </cell>
          <cell r="Z660">
            <v>21544.69299</v>
          </cell>
          <cell r="AA660">
            <v>2950</v>
          </cell>
          <cell r="AB660">
            <v>2789</v>
          </cell>
          <cell r="AC660">
            <v>132.44135107565387</v>
          </cell>
          <cell r="AD660">
            <v>129.4481198360302</v>
          </cell>
          <cell r="AE660">
            <v>36877</v>
          </cell>
          <cell r="AF660">
            <v>36098</v>
          </cell>
          <cell r="AG660">
            <v>253</v>
          </cell>
          <cell r="AH660">
            <v>1032</v>
          </cell>
          <cell r="AI660">
            <v>35992</v>
          </cell>
          <cell r="AJ660">
            <v>656</v>
          </cell>
          <cell r="AK660">
            <v>35616</v>
          </cell>
          <cell r="AL660">
            <v>7222</v>
          </cell>
          <cell r="AM660">
            <v>6475</v>
          </cell>
          <cell r="AN660">
            <v>180</v>
          </cell>
          <cell r="AO660">
            <v>182</v>
          </cell>
        </row>
        <row r="661">
          <cell r="B661" t="str">
            <v>06 แหลมสิงห์</v>
          </cell>
          <cell r="C661">
            <v>372</v>
          </cell>
          <cell r="D661">
            <v>372</v>
          </cell>
          <cell r="E661">
            <v>324</v>
          </cell>
          <cell r="F661">
            <v>324</v>
          </cell>
          <cell r="G661">
            <v>42</v>
          </cell>
          <cell r="H661">
            <v>65</v>
          </cell>
          <cell r="I661">
            <v>128.68</v>
          </cell>
          <cell r="J661">
            <v>200</v>
          </cell>
          <cell r="M661">
            <v>229.96176719714003</v>
          </cell>
          <cell r="N661">
            <v>182</v>
          </cell>
          <cell r="P661">
            <v>0</v>
          </cell>
          <cell r="Q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257</v>
          </cell>
          <cell r="AF661">
            <v>230</v>
          </cell>
          <cell r="AG661">
            <v>0</v>
          </cell>
          <cell r="AH661">
            <v>27</v>
          </cell>
          <cell r="AI661">
            <v>218</v>
          </cell>
          <cell r="AJ661">
            <v>6</v>
          </cell>
          <cell r="AK661">
            <v>197</v>
          </cell>
          <cell r="AL661">
            <v>31</v>
          </cell>
          <cell r="AM661">
            <v>31</v>
          </cell>
          <cell r="AN661">
            <v>202</v>
          </cell>
          <cell r="AO661">
            <v>157</v>
          </cell>
        </row>
        <row r="662">
          <cell r="B662" t="str">
            <v>07 สอยดาว</v>
          </cell>
          <cell r="C662">
            <v>49718</v>
          </cell>
          <cell r="D662">
            <v>48720</v>
          </cell>
          <cell r="E662">
            <v>45022</v>
          </cell>
          <cell r="F662">
            <v>44024</v>
          </cell>
          <cell r="G662">
            <v>11788</v>
          </cell>
          <cell r="H662">
            <v>37676</v>
          </cell>
          <cell r="I662">
            <v>261.83800000000002</v>
          </cell>
          <cell r="J662">
            <v>855.79931401053966</v>
          </cell>
          <cell r="M662">
            <v>58664.391158768522</v>
          </cell>
          <cell r="N662">
            <v>41363</v>
          </cell>
          <cell r="P662">
            <v>79090.958339999997</v>
          </cell>
          <cell r="Q662">
            <v>79090.958339999997</v>
          </cell>
          <cell r="Y662">
            <v>67065.958339999997</v>
          </cell>
          <cell r="Z662">
            <v>67065.958339999997</v>
          </cell>
          <cell r="AA662">
            <v>6902</v>
          </cell>
          <cell r="AB662">
            <v>6189</v>
          </cell>
          <cell r="AC662">
            <v>102.91203372775065</v>
          </cell>
          <cell r="AD662">
            <v>92.280739784922602</v>
          </cell>
          <cell r="AE662">
            <v>48779</v>
          </cell>
          <cell r="AF662">
            <v>48395</v>
          </cell>
          <cell r="AG662">
            <v>61</v>
          </cell>
          <cell r="AH662">
            <v>445</v>
          </cell>
          <cell r="AI662">
            <v>40087</v>
          </cell>
          <cell r="AJ662">
            <v>890</v>
          </cell>
          <cell r="AK662">
            <v>40532</v>
          </cell>
          <cell r="AL662">
            <v>8205</v>
          </cell>
          <cell r="AM662">
            <v>7286</v>
          </cell>
          <cell r="AN662">
            <v>194</v>
          </cell>
          <cell r="AO662">
            <v>180</v>
          </cell>
        </row>
        <row r="663">
          <cell r="B663" t="str">
            <v>08 แก่งหางแมว</v>
          </cell>
          <cell r="C663">
            <v>205487</v>
          </cell>
          <cell r="D663">
            <v>205714</v>
          </cell>
          <cell r="E663">
            <v>187047</v>
          </cell>
          <cell r="F663">
            <v>187274</v>
          </cell>
          <cell r="G663">
            <v>15218</v>
          </cell>
          <cell r="H663">
            <v>11293</v>
          </cell>
          <cell r="I663">
            <v>81.36</v>
          </cell>
          <cell r="J663">
            <v>60.301826468169637</v>
          </cell>
          <cell r="M663">
            <v>267441.08272551501</v>
          </cell>
          <cell r="N663">
            <v>196259</v>
          </cell>
          <cell r="P663">
            <v>146608.40276999999</v>
          </cell>
          <cell r="Q663">
            <v>149389.65276999999</v>
          </cell>
          <cell r="Y663">
            <v>110837.65277</v>
          </cell>
          <cell r="Z663">
            <v>110652.23609999999</v>
          </cell>
          <cell r="AA663">
            <v>16797</v>
          </cell>
          <cell r="AB663">
            <v>19529</v>
          </cell>
          <cell r="AC663">
            <v>151.54341730345902</v>
          </cell>
          <cell r="AD663">
            <v>176.4867582685028</v>
          </cell>
          <cell r="AE663">
            <v>268349</v>
          </cell>
          <cell r="AF663">
            <v>267441</v>
          </cell>
          <cell r="AG663">
            <v>2501</v>
          </cell>
          <cell r="AH663">
            <v>3409</v>
          </cell>
          <cell r="AI663">
            <v>241290</v>
          </cell>
          <cell r="AJ663">
            <v>4871</v>
          </cell>
          <cell r="AK663">
            <v>242752</v>
          </cell>
          <cell r="AL663">
            <v>47605</v>
          </cell>
          <cell r="AM663">
            <v>49879</v>
          </cell>
          <cell r="AN663">
            <v>222</v>
          </cell>
          <cell r="AO663">
            <v>205</v>
          </cell>
        </row>
        <row r="664">
          <cell r="B664" t="str">
            <v>09 นายายอาม</v>
          </cell>
          <cell r="C664">
            <v>54310</v>
          </cell>
          <cell r="D664">
            <v>54310</v>
          </cell>
          <cell r="E664">
            <v>43768</v>
          </cell>
          <cell r="F664">
            <v>43768</v>
          </cell>
          <cell r="G664">
            <v>16313</v>
          </cell>
          <cell r="H664">
            <v>58760</v>
          </cell>
          <cell r="I664">
            <v>372.71</v>
          </cell>
          <cell r="J664">
            <v>1342.54313653811</v>
          </cell>
          <cell r="M664">
            <v>41467.838542758676</v>
          </cell>
          <cell r="N664">
            <v>35216</v>
          </cell>
          <cell r="P664">
            <v>23105.5</v>
          </cell>
          <cell r="Q664">
            <v>23105.5</v>
          </cell>
          <cell r="Y664">
            <v>19687.166659999999</v>
          </cell>
          <cell r="Z664">
            <v>19687.166659999999</v>
          </cell>
          <cell r="AA664">
            <v>2122</v>
          </cell>
          <cell r="AB664">
            <v>2129</v>
          </cell>
          <cell r="AC664">
            <v>107.7935711445844</v>
          </cell>
          <cell r="AD664">
            <v>108.13993044847825</v>
          </cell>
          <cell r="AE664">
            <v>42932</v>
          </cell>
          <cell r="AF664">
            <v>41468</v>
          </cell>
          <cell r="AG664">
            <v>81</v>
          </cell>
          <cell r="AH664">
            <v>1545</v>
          </cell>
          <cell r="AI664">
            <v>42636</v>
          </cell>
          <cell r="AJ664">
            <v>783</v>
          </cell>
          <cell r="AK664">
            <v>41468</v>
          </cell>
          <cell r="AL664">
            <v>10664</v>
          </cell>
          <cell r="AM664">
            <v>9152</v>
          </cell>
          <cell r="AN664">
            <v>225</v>
          </cell>
          <cell r="AO664">
            <v>221</v>
          </cell>
        </row>
        <row r="665">
          <cell r="B665" t="str">
            <v>10 เขาคิชฌกูฏ</v>
          </cell>
          <cell r="C665">
            <v>44772</v>
          </cell>
          <cell r="D665">
            <v>31388</v>
          </cell>
          <cell r="E665">
            <v>44042</v>
          </cell>
          <cell r="F665">
            <v>30364</v>
          </cell>
          <cell r="G665">
            <v>16019</v>
          </cell>
          <cell r="H665">
            <v>26976</v>
          </cell>
          <cell r="I665">
            <v>363.71</v>
          </cell>
          <cell r="J665">
            <v>888.41506389145036</v>
          </cell>
          <cell r="M665">
            <v>43131.016382037007</v>
          </cell>
          <cell r="N665">
            <v>31837</v>
          </cell>
          <cell r="P665">
            <v>9362.5</v>
          </cell>
          <cell r="Q665">
            <v>8972.5</v>
          </cell>
          <cell r="Y665">
            <v>6287.5</v>
          </cell>
          <cell r="Z665">
            <v>5897.5</v>
          </cell>
          <cell r="AA665">
            <v>1128</v>
          </cell>
          <cell r="AB665">
            <v>968</v>
          </cell>
          <cell r="AC665">
            <v>179.47912524850895</v>
          </cell>
          <cell r="AD665">
            <v>164.19584569732939</v>
          </cell>
          <cell r="AE665">
            <v>44214</v>
          </cell>
          <cell r="AF665">
            <v>43131</v>
          </cell>
          <cell r="AG665">
            <v>711</v>
          </cell>
          <cell r="AH665">
            <v>1794</v>
          </cell>
          <cell r="AI665">
            <v>43323</v>
          </cell>
          <cell r="AJ665">
            <v>787</v>
          </cell>
          <cell r="AK665">
            <v>42316</v>
          </cell>
          <cell r="AL665">
            <v>7014</v>
          </cell>
          <cell r="AM665">
            <v>6948</v>
          </cell>
          <cell r="AN665">
            <v>182</v>
          </cell>
          <cell r="AO665">
            <v>164</v>
          </cell>
        </row>
        <row r="666">
          <cell r="B666" t="str">
            <v>ตราด</v>
          </cell>
          <cell r="C666">
            <v>340864</v>
          </cell>
          <cell r="D666">
            <v>329424</v>
          </cell>
          <cell r="E666">
            <v>295905</v>
          </cell>
          <cell r="F666">
            <v>282980</v>
          </cell>
          <cell r="G666">
            <v>47848</v>
          </cell>
          <cell r="H666">
            <v>95910</v>
          </cell>
          <cell r="I666">
            <v>162</v>
          </cell>
          <cell r="J666">
            <v>339</v>
          </cell>
          <cell r="M666">
            <v>362391</v>
          </cell>
          <cell r="N666">
            <v>292983</v>
          </cell>
          <cell r="P666">
            <v>219477.54881000001</v>
          </cell>
          <cell r="Q666">
            <v>219993.96964</v>
          </cell>
          <cell r="Y666">
            <v>148350.48738999999</v>
          </cell>
          <cell r="Z666">
            <v>145940.90734999999</v>
          </cell>
          <cell r="AA666">
            <v>19458</v>
          </cell>
          <cell r="AB666">
            <v>20756</v>
          </cell>
          <cell r="AC666">
            <v>131</v>
          </cell>
          <cell r="AD666">
            <v>142</v>
          </cell>
          <cell r="AE666">
            <v>351351</v>
          </cell>
          <cell r="AF666">
            <v>342998</v>
          </cell>
          <cell r="AG666">
            <v>2775</v>
          </cell>
          <cell r="AH666">
            <v>11128</v>
          </cell>
          <cell r="AI666">
            <v>293822</v>
          </cell>
          <cell r="AJ666">
            <v>4137</v>
          </cell>
          <cell r="AK666">
            <v>286782</v>
          </cell>
          <cell r="AL666">
            <v>66293</v>
          </cell>
          <cell r="AM666">
            <v>63461</v>
          </cell>
          <cell r="AN666">
            <v>226</v>
          </cell>
          <cell r="AO666">
            <v>221</v>
          </cell>
        </row>
        <row r="667">
          <cell r="B667" t="str">
            <v>01 เมืองตราด</v>
          </cell>
          <cell r="C667">
            <v>128923</v>
          </cell>
          <cell r="D667">
            <v>125294</v>
          </cell>
          <cell r="E667">
            <v>107350</v>
          </cell>
          <cell r="F667">
            <v>99791</v>
          </cell>
          <cell r="G667">
            <v>14340</v>
          </cell>
          <cell r="H667">
            <v>66566</v>
          </cell>
          <cell r="I667">
            <v>133.58000000000001</v>
          </cell>
          <cell r="J667">
            <v>667.05418324297784</v>
          </cell>
          <cell r="M667">
            <v>136299</v>
          </cell>
          <cell r="N667">
            <v>116086</v>
          </cell>
          <cell r="P667">
            <v>99131</v>
          </cell>
          <cell r="Q667">
            <v>96638.5625</v>
          </cell>
          <cell r="Y667">
            <v>42838.5</v>
          </cell>
          <cell r="Z667">
            <v>37479.0625</v>
          </cell>
          <cell r="AA667">
            <v>5888</v>
          </cell>
          <cell r="AB667">
            <v>6379</v>
          </cell>
          <cell r="AC667">
            <v>137.44581392905914</v>
          </cell>
          <cell r="AD667">
            <v>170.21016956680813</v>
          </cell>
          <cell r="AE667">
            <v>134667</v>
          </cell>
          <cell r="AF667">
            <v>127694</v>
          </cell>
          <cell r="AG667">
            <v>1410</v>
          </cell>
          <cell r="AH667">
            <v>8383</v>
          </cell>
          <cell r="AI667">
            <v>105087</v>
          </cell>
          <cell r="AJ667">
            <v>1495</v>
          </cell>
          <cell r="AK667">
            <v>98199</v>
          </cell>
          <cell r="AL667">
            <v>25674</v>
          </cell>
          <cell r="AM667">
            <v>24055</v>
          </cell>
          <cell r="AN667">
            <v>242</v>
          </cell>
          <cell r="AO667">
            <v>245</v>
          </cell>
        </row>
        <row r="668">
          <cell r="B668" t="str">
            <v>02 เขาสมิง</v>
          </cell>
          <cell r="C668">
            <v>99794</v>
          </cell>
          <cell r="D668">
            <v>91094</v>
          </cell>
          <cell r="E668">
            <v>87268</v>
          </cell>
          <cell r="F668">
            <v>81997</v>
          </cell>
          <cell r="G668">
            <v>15436</v>
          </cell>
          <cell r="H668">
            <v>15005</v>
          </cell>
          <cell r="I668">
            <v>176.88</v>
          </cell>
          <cell r="J668">
            <v>182.99022415454223</v>
          </cell>
          <cell r="M668">
            <v>98402</v>
          </cell>
          <cell r="N668">
            <v>79396</v>
          </cell>
          <cell r="P668">
            <v>67759.197920000006</v>
          </cell>
          <cell r="Q668">
            <v>67110.239589999997</v>
          </cell>
          <cell r="Y668">
            <v>62644.197919999999</v>
          </cell>
          <cell r="Z668">
            <v>61903.906260000003</v>
          </cell>
          <cell r="AA668">
            <v>7034</v>
          </cell>
          <cell r="AB668">
            <v>7436</v>
          </cell>
          <cell r="AC668">
            <v>112.28522859072788</v>
          </cell>
          <cell r="AD668">
            <v>120.11868258263287</v>
          </cell>
          <cell r="AE668">
            <v>98402</v>
          </cell>
          <cell r="AF668">
            <v>98402</v>
          </cell>
          <cell r="AG668">
            <v>798</v>
          </cell>
          <cell r="AH668">
            <v>798</v>
          </cell>
          <cell r="AI668">
            <v>86603</v>
          </cell>
          <cell r="AJ668">
            <v>1178</v>
          </cell>
          <cell r="AK668">
            <v>86983</v>
          </cell>
          <cell r="AL668">
            <v>20437</v>
          </cell>
          <cell r="AM668">
            <v>19978</v>
          </cell>
          <cell r="AN668">
            <v>225</v>
          </cell>
          <cell r="AO668">
            <v>230</v>
          </cell>
        </row>
        <row r="669">
          <cell r="B669" t="str">
            <v>03 คลองใหญ่</v>
          </cell>
          <cell r="C669">
            <v>3004</v>
          </cell>
          <cell r="D669">
            <v>3004</v>
          </cell>
          <cell r="E669">
            <v>990</v>
          </cell>
          <cell r="F669">
            <v>990</v>
          </cell>
          <cell r="G669">
            <v>727</v>
          </cell>
          <cell r="H669">
            <v>70</v>
          </cell>
          <cell r="I669">
            <v>734.34</v>
          </cell>
          <cell r="J669">
            <v>70.400000000000006</v>
          </cell>
          <cell r="M669">
            <v>1132</v>
          </cell>
          <cell r="N669">
            <v>1380</v>
          </cell>
          <cell r="P669">
            <v>431.32895000000002</v>
          </cell>
          <cell r="Q669">
            <v>430.97895</v>
          </cell>
          <cell r="Y669">
            <v>161</v>
          </cell>
          <cell r="Z669">
            <v>224</v>
          </cell>
          <cell r="AA669">
            <v>20</v>
          </cell>
          <cell r="AB669">
            <v>39</v>
          </cell>
          <cell r="AC669">
            <v>123.91304347826087</v>
          </cell>
          <cell r="AD669">
            <v>173.4375</v>
          </cell>
          <cell r="AE669">
            <v>2976</v>
          </cell>
          <cell r="AF669">
            <v>2942</v>
          </cell>
          <cell r="AG669">
            <v>0</v>
          </cell>
          <cell r="AH669">
            <v>34</v>
          </cell>
          <cell r="AI669">
            <v>1118</v>
          </cell>
          <cell r="AJ669">
            <v>37</v>
          </cell>
          <cell r="AK669">
            <v>1121</v>
          </cell>
          <cell r="AL669">
            <v>193</v>
          </cell>
          <cell r="AM669">
            <v>209</v>
          </cell>
          <cell r="AN669">
            <v>263</v>
          </cell>
          <cell r="AO669">
            <v>186</v>
          </cell>
        </row>
        <row r="670">
          <cell r="B670" t="str">
            <v>04 แหลมงอบ</v>
          </cell>
          <cell r="C670">
            <v>40386</v>
          </cell>
          <cell r="D670">
            <v>40386</v>
          </cell>
          <cell r="E670">
            <v>36830</v>
          </cell>
          <cell r="F670">
            <v>36830</v>
          </cell>
          <cell r="G670">
            <v>4002</v>
          </cell>
          <cell r="H670">
            <v>3693</v>
          </cell>
          <cell r="I670">
            <v>108.66</v>
          </cell>
          <cell r="J670">
            <v>100.27595710019006</v>
          </cell>
          <cell r="M670">
            <v>46405</v>
          </cell>
          <cell r="N670">
            <v>36875</v>
          </cell>
          <cell r="P670">
            <v>25903.631590000001</v>
          </cell>
          <cell r="Q670">
            <v>29561.79825</v>
          </cell>
          <cell r="Y670">
            <v>23475.982459999999</v>
          </cell>
          <cell r="Z670">
            <v>25903.131580000001</v>
          </cell>
          <cell r="AA670">
            <v>4393</v>
          </cell>
          <cell r="AB670">
            <v>4893</v>
          </cell>
          <cell r="AC670">
            <v>187.110380044133</v>
          </cell>
          <cell r="AD670">
            <v>188.91255103835593</v>
          </cell>
          <cell r="AE670">
            <v>40798</v>
          </cell>
          <cell r="AF670">
            <v>40563</v>
          </cell>
          <cell r="AG670">
            <v>279</v>
          </cell>
          <cell r="AH670">
            <v>514</v>
          </cell>
          <cell r="AI670">
            <v>36351</v>
          </cell>
          <cell r="AJ670">
            <v>501</v>
          </cell>
          <cell r="AK670">
            <v>36338</v>
          </cell>
          <cell r="AL670">
            <v>7859</v>
          </cell>
          <cell r="AM670">
            <v>7966</v>
          </cell>
          <cell r="AN670">
            <v>242</v>
          </cell>
          <cell r="AO670">
            <v>219</v>
          </cell>
        </row>
        <row r="671">
          <cell r="B671" t="str">
            <v>05 บ่อไร่</v>
          </cell>
          <cell r="C671">
            <v>48280</v>
          </cell>
          <cell r="D671">
            <v>47904</v>
          </cell>
          <cell r="E671">
            <v>43590</v>
          </cell>
          <cell r="F671">
            <v>42230</v>
          </cell>
          <cell r="G671">
            <v>13272</v>
          </cell>
          <cell r="H671">
            <v>10520</v>
          </cell>
          <cell r="I671">
            <v>304.47750000000002</v>
          </cell>
          <cell r="J671">
            <v>249.12197489936065</v>
          </cell>
          <cell r="M671">
            <v>72212</v>
          </cell>
          <cell r="N671">
            <v>44558</v>
          </cell>
          <cell r="P671">
            <v>13378.973679999999</v>
          </cell>
          <cell r="Q671">
            <v>13378.973679999999</v>
          </cell>
          <cell r="Y671">
            <v>8618.9736799999991</v>
          </cell>
          <cell r="Z671">
            <v>9818.9736799999991</v>
          </cell>
          <cell r="AA671">
            <v>1583</v>
          </cell>
          <cell r="AB671">
            <v>1477</v>
          </cell>
          <cell r="AC671">
            <v>183.64908925792196</v>
          </cell>
          <cell r="AD671">
            <v>150.44002711595007</v>
          </cell>
          <cell r="AE671">
            <v>53231</v>
          </cell>
          <cell r="AF671">
            <v>52542</v>
          </cell>
          <cell r="AG671">
            <v>215</v>
          </cell>
          <cell r="AH671">
            <v>904</v>
          </cell>
          <cell r="AI671">
            <v>44533</v>
          </cell>
          <cell r="AJ671">
            <v>654</v>
          </cell>
          <cell r="AK671">
            <v>44283</v>
          </cell>
          <cell r="AL671">
            <v>8719</v>
          </cell>
          <cell r="AM671">
            <v>7952</v>
          </cell>
          <cell r="AN671">
            <v>199</v>
          </cell>
          <cell r="AO671">
            <v>180</v>
          </cell>
        </row>
        <row r="672">
          <cell r="B672" t="str">
            <v>06 เกาะกูด</v>
          </cell>
          <cell r="C672">
            <v>13527</v>
          </cell>
          <cell r="D672">
            <v>13527</v>
          </cell>
          <cell r="E672">
            <v>12927</v>
          </cell>
          <cell r="F672">
            <v>12927</v>
          </cell>
          <cell r="G672">
            <v>71</v>
          </cell>
          <cell r="H672">
            <v>56</v>
          </cell>
          <cell r="I672">
            <v>5.52</v>
          </cell>
          <cell r="J672">
            <v>4.3141486810551557</v>
          </cell>
          <cell r="M672">
            <v>1991</v>
          </cell>
          <cell r="N672">
            <v>5920</v>
          </cell>
          <cell r="P672">
            <v>3228</v>
          </cell>
          <cell r="Q672">
            <v>3228</v>
          </cell>
          <cell r="Y672">
            <v>2506</v>
          </cell>
          <cell r="Z672">
            <v>2506</v>
          </cell>
          <cell r="AA672">
            <v>0</v>
          </cell>
          <cell r="AB672">
            <v>0</v>
          </cell>
          <cell r="AC672">
            <v>0</v>
          </cell>
          <cell r="AD672">
            <v>0.1005586592178771</v>
          </cell>
          <cell r="AE672">
            <v>12236</v>
          </cell>
          <cell r="AF672">
            <v>12087</v>
          </cell>
          <cell r="AG672">
            <v>0</v>
          </cell>
          <cell r="AH672">
            <v>149</v>
          </cell>
          <cell r="AI672">
            <v>11089</v>
          </cell>
          <cell r="AJ672">
            <v>150</v>
          </cell>
          <cell r="AK672">
            <v>11090</v>
          </cell>
          <cell r="AL672">
            <v>1692</v>
          </cell>
          <cell r="AM672">
            <v>1702</v>
          </cell>
          <cell r="AN672">
            <v>165</v>
          </cell>
          <cell r="AO672">
            <v>153</v>
          </cell>
        </row>
        <row r="673">
          <cell r="B673" t="str">
            <v>07 เกาะช้าง</v>
          </cell>
          <cell r="C673">
            <v>6950</v>
          </cell>
          <cell r="D673">
            <v>8215</v>
          </cell>
          <cell r="E673">
            <v>6950</v>
          </cell>
          <cell r="F673">
            <v>8215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M673">
            <v>5950</v>
          </cell>
          <cell r="N673">
            <v>8768</v>
          </cell>
          <cell r="P673">
            <v>9645.4166700000005</v>
          </cell>
          <cell r="Q673">
            <v>9645.4166700000005</v>
          </cell>
          <cell r="Y673">
            <v>8105.8333300000004</v>
          </cell>
          <cell r="Z673">
            <v>8105.8333300000004</v>
          </cell>
          <cell r="AA673">
            <v>540</v>
          </cell>
          <cell r="AB673">
            <v>532</v>
          </cell>
          <cell r="AC673">
            <v>66.60326927792876</v>
          </cell>
          <cell r="AD673">
            <v>65.621466049808348</v>
          </cell>
          <cell r="AE673">
            <v>9041</v>
          </cell>
          <cell r="AF673">
            <v>8768</v>
          </cell>
          <cell r="AG673">
            <v>73</v>
          </cell>
          <cell r="AH673">
            <v>346</v>
          </cell>
          <cell r="AI673">
            <v>9041</v>
          </cell>
          <cell r="AJ673">
            <v>122</v>
          </cell>
          <cell r="AK673">
            <v>8768</v>
          </cell>
          <cell r="AL673">
            <v>1719</v>
          </cell>
          <cell r="AM673">
            <v>1599</v>
          </cell>
          <cell r="AN673">
            <v>184</v>
          </cell>
          <cell r="AO673">
            <v>182</v>
          </cell>
        </row>
        <row r="674">
          <cell r="B674" t="str">
            <v>ระยอง</v>
          </cell>
          <cell r="C674">
            <v>739040.5</v>
          </cell>
          <cell r="D674">
            <v>631187.59</v>
          </cell>
          <cell r="E674">
            <v>580874</v>
          </cell>
          <cell r="F674">
            <v>497352</v>
          </cell>
          <cell r="G674">
            <v>106876</v>
          </cell>
          <cell r="H674">
            <v>73816</v>
          </cell>
          <cell r="I674">
            <v>184</v>
          </cell>
          <cell r="J674">
            <v>148</v>
          </cell>
          <cell r="M674">
            <v>771989.49995500012</v>
          </cell>
          <cell r="N674">
            <v>564590</v>
          </cell>
          <cell r="P674">
            <v>496822.38195000001</v>
          </cell>
          <cell r="Q674">
            <v>493475.77445000003</v>
          </cell>
          <cell r="Y674">
            <v>397559.27082999999</v>
          </cell>
          <cell r="Z674">
            <v>398389.05223000003</v>
          </cell>
          <cell r="AA674">
            <v>73913</v>
          </cell>
          <cell r="AB674">
            <v>56853</v>
          </cell>
          <cell r="AC674">
            <v>186</v>
          </cell>
          <cell r="AD674">
            <v>143</v>
          </cell>
          <cell r="AE674">
            <v>658404</v>
          </cell>
          <cell r="AF674">
            <v>640885</v>
          </cell>
          <cell r="AG674">
            <v>8223</v>
          </cell>
          <cell r="AH674">
            <v>25742</v>
          </cell>
          <cell r="AI674">
            <v>542648</v>
          </cell>
          <cell r="AJ674">
            <v>21618</v>
          </cell>
          <cell r="AK674">
            <v>538524</v>
          </cell>
          <cell r="AL674">
            <v>110777</v>
          </cell>
          <cell r="AM674">
            <v>99329</v>
          </cell>
          <cell r="AN674">
            <v>204</v>
          </cell>
          <cell r="AO674">
            <v>184</v>
          </cell>
        </row>
        <row r="675">
          <cell r="B675" t="str">
            <v>01 เมืองระยอง</v>
          </cell>
          <cell r="C675">
            <v>96584.5</v>
          </cell>
          <cell r="D675">
            <v>80956.59</v>
          </cell>
          <cell r="E675">
            <v>69448</v>
          </cell>
          <cell r="F675">
            <v>59568</v>
          </cell>
          <cell r="G675">
            <v>13638</v>
          </cell>
          <cell r="H675">
            <v>3876</v>
          </cell>
          <cell r="I675">
            <v>196.38</v>
          </cell>
          <cell r="J675">
            <v>65.062246843943058</v>
          </cell>
          <cell r="M675">
            <v>129151.26880400001</v>
          </cell>
          <cell r="N675">
            <v>76491</v>
          </cell>
          <cell r="P675">
            <v>87488.263890000002</v>
          </cell>
          <cell r="Q675">
            <v>87488.263890000002</v>
          </cell>
          <cell r="Y675">
            <v>79007.430550000005</v>
          </cell>
          <cell r="Z675">
            <v>79007.430559999993</v>
          </cell>
          <cell r="AA675">
            <v>9912</v>
          </cell>
          <cell r="AB675">
            <v>7375</v>
          </cell>
          <cell r="AC675">
            <v>125.4516344512358</v>
          </cell>
          <cell r="AD675">
            <v>93.34030688682607</v>
          </cell>
          <cell r="AE675">
            <v>85459</v>
          </cell>
          <cell r="AF675">
            <v>84140</v>
          </cell>
          <cell r="AG675">
            <v>716</v>
          </cell>
          <cell r="AH675">
            <v>2035</v>
          </cell>
          <cell r="AI675">
            <v>81667</v>
          </cell>
          <cell r="AJ675">
            <v>2940</v>
          </cell>
          <cell r="AK675">
            <v>82572</v>
          </cell>
          <cell r="AL675">
            <v>14656</v>
          </cell>
          <cell r="AM675">
            <v>12623</v>
          </cell>
          <cell r="AN675">
            <v>194</v>
          </cell>
          <cell r="AO675">
            <v>153</v>
          </cell>
        </row>
        <row r="676">
          <cell r="B676" t="str">
            <v>02 แกลง</v>
          </cell>
          <cell r="C676">
            <v>208534</v>
          </cell>
          <cell r="D676">
            <v>157162</v>
          </cell>
          <cell r="E676">
            <v>154462</v>
          </cell>
          <cell r="F676">
            <v>118801</v>
          </cell>
          <cell r="G676">
            <v>28894</v>
          </cell>
          <cell r="H676">
            <v>26788</v>
          </cell>
          <cell r="I676">
            <v>187.06</v>
          </cell>
          <cell r="J676">
            <v>225.48371225831431</v>
          </cell>
          <cell r="M676">
            <v>137919.17826799999</v>
          </cell>
          <cell r="N676">
            <v>123699</v>
          </cell>
          <cell r="P676">
            <v>110832.77778</v>
          </cell>
          <cell r="Q676">
            <v>107188.11111</v>
          </cell>
          <cell r="Y676">
            <v>82654.138890000002</v>
          </cell>
          <cell r="Z676">
            <v>79861.638900000005</v>
          </cell>
          <cell r="AA676">
            <v>14007</v>
          </cell>
          <cell r="AB676">
            <v>9355</v>
          </cell>
          <cell r="AC676">
            <v>169.46132831050053</v>
          </cell>
          <cell r="AD676">
            <v>117.13823454830199</v>
          </cell>
          <cell r="AE676">
            <v>167139</v>
          </cell>
          <cell r="AF676">
            <v>158979</v>
          </cell>
          <cell r="AG676">
            <v>2591</v>
          </cell>
          <cell r="AH676">
            <v>10751</v>
          </cell>
          <cell r="AI676">
            <v>126822</v>
          </cell>
          <cell r="AJ676">
            <v>5268</v>
          </cell>
          <cell r="AK676">
            <v>121339</v>
          </cell>
          <cell r="AL676">
            <v>24863</v>
          </cell>
          <cell r="AM676">
            <v>20961</v>
          </cell>
          <cell r="AN676">
            <v>205</v>
          </cell>
          <cell r="AO676">
            <v>173</v>
          </cell>
        </row>
        <row r="677">
          <cell r="B677" t="str">
            <v>03 บ้านค่าย</v>
          </cell>
          <cell r="C677">
            <v>112366</v>
          </cell>
          <cell r="D677">
            <v>112357</v>
          </cell>
          <cell r="E677">
            <v>74886</v>
          </cell>
          <cell r="F677">
            <v>74877</v>
          </cell>
          <cell r="G677">
            <v>15627</v>
          </cell>
          <cell r="H677">
            <v>5315</v>
          </cell>
          <cell r="I677">
            <v>208.68</v>
          </cell>
          <cell r="J677">
            <v>70.97924396009455</v>
          </cell>
          <cell r="M677">
            <v>140739.57681500001</v>
          </cell>
          <cell r="N677">
            <v>108420</v>
          </cell>
          <cell r="P677">
            <v>130237.46528</v>
          </cell>
          <cell r="Q677">
            <v>132199.46528</v>
          </cell>
          <cell r="Y677">
            <v>97582.243050000005</v>
          </cell>
          <cell r="Z677">
            <v>101012.63194000001</v>
          </cell>
          <cell r="AA677">
            <v>20785</v>
          </cell>
          <cell r="AB677">
            <v>17173</v>
          </cell>
          <cell r="AC677">
            <v>213.0022884664568</v>
          </cell>
          <cell r="AD677">
            <v>170.0111140373084</v>
          </cell>
          <cell r="AE677">
            <v>112348</v>
          </cell>
          <cell r="AF677">
            <v>111673</v>
          </cell>
          <cell r="AG677">
            <v>1393</v>
          </cell>
          <cell r="AH677">
            <v>2068</v>
          </cell>
          <cell r="AI677">
            <v>90513</v>
          </cell>
          <cell r="AJ677">
            <v>3865</v>
          </cell>
          <cell r="AK677">
            <v>92310</v>
          </cell>
          <cell r="AL677">
            <v>19182</v>
          </cell>
          <cell r="AM677">
            <v>17639</v>
          </cell>
          <cell r="AN677">
            <v>215</v>
          </cell>
          <cell r="AO677">
            <v>191</v>
          </cell>
        </row>
        <row r="678">
          <cell r="B678" t="str">
            <v>04 ปลวกแดง</v>
          </cell>
          <cell r="C678">
            <v>74956</v>
          </cell>
          <cell r="D678">
            <v>69034</v>
          </cell>
          <cell r="E678">
            <v>64585</v>
          </cell>
          <cell r="F678">
            <v>61535</v>
          </cell>
          <cell r="G678">
            <v>12010</v>
          </cell>
          <cell r="H678">
            <v>8498</v>
          </cell>
          <cell r="I678">
            <v>185.95</v>
          </cell>
          <cell r="J678">
            <v>138.10085821077436</v>
          </cell>
          <cell r="M678">
            <v>101877.547405</v>
          </cell>
          <cell r="N678">
            <v>66166</v>
          </cell>
          <cell r="P678">
            <v>45890.833330000001</v>
          </cell>
          <cell r="Q678">
            <v>45736.333330000001</v>
          </cell>
          <cell r="Y678">
            <v>41299.833330000001</v>
          </cell>
          <cell r="Z678">
            <v>41299.833330000001</v>
          </cell>
          <cell r="AA678">
            <v>9391</v>
          </cell>
          <cell r="AB678">
            <v>6037</v>
          </cell>
          <cell r="AC678">
            <v>227.39607001871647</v>
          </cell>
          <cell r="AD678">
            <v>146.16611044807817</v>
          </cell>
          <cell r="AE678">
            <v>71115</v>
          </cell>
          <cell r="AF678">
            <v>69474</v>
          </cell>
          <cell r="AG678">
            <v>569</v>
          </cell>
          <cell r="AH678">
            <v>2210</v>
          </cell>
          <cell r="AI678">
            <v>62950</v>
          </cell>
          <cell r="AJ678">
            <v>2446</v>
          </cell>
          <cell r="AK678">
            <v>63186</v>
          </cell>
          <cell r="AL678">
            <v>13692</v>
          </cell>
          <cell r="AM678">
            <v>12345</v>
          </cell>
          <cell r="AN678">
            <v>220</v>
          </cell>
          <cell r="AO678">
            <v>195</v>
          </cell>
        </row>
        <row r="679">
          <cell r="B679" t="str">
            <v>05 บ้านฉาง</v>
          </cell>
          <cell r="C679">
            <v>4125</v>
          </cell>
          <cell r="D679">
            <v>4125</v>
          </cell>
          <cell r="E679">
            <v>3590</v>
          </cell>
          <cell r="F679">
            <v>3590</v>
          </cell>
          <cell r="G679">
            <v>750</v>
          </cell>
          <cell r="H679">
            <v>572</v>
          </cell>
          <cell r="I679">
            <v>208.91</v>
          </cell>
          <cell r="J679">
            <v>159.21448467966573</v>
          </cell>
          <cell r="M679">
            <v>5043.9604529999997</v>
          </cell>
          <cell r="N679">
            <v>664</v>
          </cell>
          <cell r="P679">
            <v>2850</v>
          </cell>
          <cell r="Q679">
            <v>2776.6666700000001</v>
          </cell>
          <cell r="Y679">
            <v>1638.6666700000001</v>
          </cell>
          <cell r="Z679">
            <v>1565.3333299999999</v>
          </cell>
          <cell r="AA679">
            <v>326</v>
          </cell>
          <cell r="AB679">
            <v>209</v>
          </cell>
          <cell r="AC679">
            <v>198.74694833452614</v>
          </cell>
          <cell r="AD679">
            <v>133.28733702361018</v>
          </cell>
          <cell r="AE679">
            <v>5257</v>
          </cell>
          <cell r="AF679">
            <v>5044</v>
          </cell>
          <cell r="AG679">
            <v>50</v>
          </cell>
          <cell r="AH679">
            <v>263</v>
          </cell>
          <cell r="AI679">
            <v>1437</v>
          </cell>
          <cell r="AJ679">
            <v>65</v>
          </cell>
          <cell r="AK679">
            <v>1239</v>
          </cell>
          <cell r="AL679">
            <v>254</v>
          </cell>
          <cell r="AM679">
            <v>202</v>
          </cell>
          <cell r="AN679">
            <v>201</v>
          </cell>
          <cell r="AO679">
            <v>163</v>
          </cell>
        </row>
        <row r="680">
          <cell r="B680" t="str">
            <v>06 วังจันทร์</v>
          </cell>
          <cell r="C680">
            <v>106351</v>
          </cell>
          <cell r="D680">
            <v>92957</v>
          </cell>
          <cell r="E680">
            <v>92898</v>
          </cell>
          <cell r="F680">
            <v>79504</v>
          </cell>
          <cell r="G680">
            <v>13876</v>
          </cell>
          <cell r="H680">
            <v>13168</v>
          </cell>
          <cell r="I680">
            <v>149.37</v>
          </cell>
          <cell r="J680">
            <v>165.62425714429463</v>
          </cell>
          <cell r="M680">
            <v>106489.806665</v>
          </cell>
          <cell r="N680">
            <v>96301</v>
          </cell>
          <cell r="P680">
            <v>55523.833330000001</v>
          </cell>
          <cell r="Q680">
            <v>55707.725830000003</v>
          </cell>
          <cell r="Y680">
            <v>42462.5</v>
          </cell>
          <cell r="Z680">
            <v>43960.392500000002</v>
          </cell>
          <cell r="AA680">
            <v>8740</v>
          </cell>
          <cell r="AB680">
            <v>8180</v>
          </cell>
          <cell r="AC680">
            <v>205.83340398398587</v>
          </cell>
          <cell r="AD680">
            <v>186.06740020439989</v>
          </cell>
          <cell r="AE680">
            <v>100144</v>
          </cell>
          <cell r="AF680">
            <v>96301</v>
          </cell>
          <cell r="AG680">
            <v>2096</v>
          </cell>
          <cell r="AH680">
            <v>5939</v>
          </cell>
          <cell r="AI680">
            <v>79671.333329999994</v>
          </cell>
          <cell r="AJ680">
            <v>3138</v>
          </cell>
          <cell r="AK680">
            <v>76870.333329999994</v>
          </cell>
          <cell r="AL680">
            <v>17943</v>
          </cell>
          <cell r="AM680">
            <v>16340</v>
          </cell>
          <cell r="AN680">
            <v>222</v>
          </cell>
          <cell r="AO680">
            <v>213</v>
          </cell>
        </row>
        <row r="681">
          <cell r="B681" t="str">
            <v>07 เขาชะเมา</v>
          </cell>
          <cell r="C681">
            <v>111328</v>
          </cell>
          <cell r="D681">
            <v>95358</v>
          </cell>
          <cell r="E681">
            <v>99459</v>
          </cell>
          <cell r="F681">
            <v>83489</v>
          </cell>
          <cell r="G681">
            <v>18416</v>
          </cell>
          <cell r="H681">
            <v>11967</v>
          </cell>
          <cell r="I681">
            <v>185.16</v>
          </cell>
          <cell r="J681">
            <v>143.33552923139575</v>
          </cell>
          <cell r="M681">
            <v>119409.705298</v>
          </cell>
          <cell r="N681">
            <v>72419</v>
          </cell>
          <cell r="P681">
            <v>48778.416669999999</v>
          </cell>
          <cell r="Q681">
            <v>47158.416669999999</v>
          </cell>
          <cell r="Y681">
            <v>39934.916669999999</v>
          </cell>
          <cell r="Z681">
            <v>38328.25</v>
          </cell>
          <cell r="AA681">
            <v>8413</v>
          </cell>
          <cell r="AB681">
            <v>6675</v>
          </cell>
          <cell r="AC681">
            <v>210.66903230375516</v>
          </cell>
          <cell r="AD681">
            <v>174.15460129878093</v>
          </cell>
          <cell r="AE681">
            <v>95361</v>
          </cell>
          <cell r="AF681">
            <v>94844</v>
          </cell>
          <cell r="AG681">
            <v>600</v>
          </cell>
          <cell r="AH681">
            <v>1117</v>
          </cell>
          <cell r="AI681">
            <v>84182</v>
          </cell>
          <cell r="AJ681">
            <v>3281</v>
          </cell>
          <cell r="AK681">
            <v>86346</v>
          </cell>
          <cell r="AL681">
            <v>17500</v>
          </cell>
          <cell r="AM681">
            <v>16852</v>
          </cell>
          <cell r="AN681">
            <v>213</v>
          </cell>
          <cell r="AO681">
            <v>195</v>
          </cell>
        </row>
        <row r="682">
          <cell r="B682" t="str">
            <v>08 นิคมพัฒนา</v>
          </cell>
          <cell r="C682">
            <v>24796</v>
          </cell>
          <cell r="D682">
            <v>19238</v>
          </cell>
          <cell r="E682">
            <v>21546</v>
          </cell>
          <cell r="F682">
            <v>15988</v>
          </cell>
          <cell r="G682">
            <v>3665</v>
          </cell>
          <cell r="H682">
            <v>3632</v>
          </cell>
          <cell r="I682">
            <v>170.08</v>
          </cell>
          <cell r="J682">
            <v>227.14185639229422</v>
          </cell>
          <cell r="M682">
            <v>31358.456246999998</v>
          </cell>
          <cell r="N682">
            <v>20430</v>
          </cell>
          <cell r="P682">
            <v>15220.791670000001</v>
          </cell>
          <cell r="Q682">
            <v>15220.791670000001</v>
          </cell>
          <cell r="Y682">
            <v>12979.541670000001</v>
          </cell>
          <cell r="Z682">
            <v>13353.541670000001</v>
          </cell>
          <cell r="AA682">
            <v>2339</v>
          </cell>
          <cell r="AB682">
            <v>1849</v>
          </cell>
          <cell r="AC682">
            <v>180.20154897272269</v>
          </cell>
          <cell r="AD682">
            <v>138.49871285345679</v>
          </cell>
          <cell r="AE682">
            <v>21581</v>
          </cell>
          <cell r="AF682">
            <v>20430</v>
          </cell>
          <cell r="AG682">
            <v>208</v>
          </cell>
          <cell r="AH682">
            <v>1359</v>
          </cell>
          <cell r="AI682">
            <v>15405.666670000001</v>
          </cell>
          <cell r="AJ682">
            <v>615</v>
          </cell>
          <cell r="AK682">
            <v>14661.666670000001</v>
          </cell>
          <cell r="AL682">
            <v>2687</v>
          </cell>
          <cell r="AM682">
            <v>2367</v>
          </cell>
          <cell r="AN682">
            <v>196</v>
          </cell>
          <cell r="AO682">
            <v>161</v>
          </cell>
        </row>
        <row r="683">
          <cell r="B683" t="str">
            <v>ชลบุรี</v>
          </cell>
          <cell r="C683">
            <v>211855.25</v>
          </cell>
          <cell r="D683">
            <v>217309.88</v>
          </cell>
          <cell r="E683">
            <v>150658</v>
          </cell>
          <cell r="F683">
            <v>150523</v>
          </cell>
          <cell r="G683">
            <v>47773</v>
          </cell>
          <cell r="H683">
            <v>17233</v>
          </cell>
          <cell r="I683">
            <v>317</v>
          </cell>
          <cell r="J683">
            <v>114</v>
          </cell>
          <cell r="M683">
            <v>318312.06959900004</v>
          </cell>
          <cell r="N683">
            <v>214989</v>
          </cell>
          <cell r="P683">
            <v>173498.45477000001</v>
          </cell>
          <cell r="Q683">
            <v>172887.28156999999</v>
          </cell>
          <cell r="Y683">
            <v>156666.51944</v>
          </cell>
          <cell r="Z683">
            <v>158188.51845999999</v>
          </cell>
          <cell r="AA683">
            <v>21282</v>
          </cell>
          <cell r="AB683">
            <v>21349</v>
          </cell>
          <cell r="AC683">
            <v>136</v>
          </cell>
          <cell r="AD683">
            <v>135</v>
          </cell>
          <cell r="AE683">
            <v>237036</v>
          </cell>
          <cell r="AF683">
            <v>235755</v>
          </cell>
          <cell r="AG683">
            <v>3088</v>
          </cell>
          <cell r="AH683">
            <v>4369</v>
          </cell>
          <cell r="AI683">
            <v>203892</v>
          </cell>
          <cell r="AJ683">
            <v>4448</v>
          </cell>
          <cell r="AK683">
            <v>203954</v>
          </cell>
          <cell r="AL683">
            <v>44240</v>
          </cell>
          <cell r="AM683">
            <v>42540</v>
          </cell>
          <cell r="AN683">
            <v>217</v>
          </cell>
          <cell r="AO683">
            <v>209</v>
          </cell>
        </row>
        <row r="684">
          <cell r="B684" t="str">
            <v>01 เมืองชลบุรี</v>
          </cell>
          <cell r="C684">
            <v>21.25</v>
          </cell>
          <cell r="D684">
            <v>25.88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M684">
            <v>18.176683000000001</v>
          </cell>
          <cell r="N684">
            <v>111</v>
          </cell>
          <cell r="P684">
            <v>0</v>
          </cell>
          <cell r="Q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107</v>
          </cell>
          <cell r="AF684">
            <v>111</v>
          </cell>
          <cell r="AG684">
            <v>4</v>
          </cell>
          <cell r="AH684">
            <v>0</v>
          </cell>
          <cell r="AI684">
            <v>19</v>
          </cell>
          <cell r="AJ684">
            <v>0</v>
          </cell>
          <cell r="AK684">
            <v>19</v>
          </cell>
          <cell r="AL684">
            <v>2</v>
          </cell>
          <cell r="AM684">
            <v>2</v>
          </cell>
          <cell r="AN684">
            <v>53</v>
          </cell>
          <cell r="AO684">
            <v>105</v>
          </cell>
        </row>
        <row r="685">
          <cell r="B685" t="str">
            <v>02 บางละมุง</v>
          </cell>
          <cell r="C685">
            <v>7417</v>
          </cell>
          <cell r="D685">
            <v>7805</v>
          </cell>
          <cell r="E685">
            <v>6419</v>
          </cell>
          <cell r="F685">
            <v>6782</v>
          </cell>
          <cell r="G685">
            <v>106</v>
          </cell>
          <cell r="H685">
            <v>0</v>
          </cell>
          <cell r="I685">
            <v>16.54</v>
          </cell>
          <cell r="J685">
            <v>0</v>
          </cell>
          <cell r="M685">
            <v>18707.816578000002</v>
          </cell>
          <cell r="N685">
            <v>7559</v>
          </cell>
          <cell r="P685">
            <v>4482</v>
          </cell>
          <cell r="Q685">
            <v>4482</v>
          </cell>
          <cell r="Y685">
            <v>4482</v>
          </cell>
          <cell r="Z685">
            <v>4482</v>
          </cell>
          <cell r="AA685">
            <v>332</v>
          </cell>
          <cell r="AB685">
            <v>345</v>
          </cell>
          <cell r="AC685">
            <v>73.964004165551088</v>
          </cell>
          <cell r="AD685">
            <v>76.870444741186972</v>
          </cell>
          <cell r="AE685">
            <v>7845</v>
          </cell>
          <cell r="AF685">
            <v>7559</v>
          </cell>
          <cell r="AG685">
            <v>0</v>
          </cell>
          <cell r="AH685">
            <v>286</v>
          </cell>
          <cell r="AI685">
            <v>7009</v>
          </cell>
          <cell r="AJ685">
            <v>172</v>
          </cell>
          <cell r="AK685">
            <v>6895</v>
          </cell>
          <cell r="AL685">
            <v>1134</v>
          </cell>
          <cell r="AM685">
            <v>1161</v>
          </cell>
          <cell r="AN685">
            <v>174</v>
          </cell>
          <cell r="AO685">
            <v>168</v>
          </cell>
        </row>
        <row r="686">
          <cell r="B686" t="str">
            <v>03 บ้านบึง</v>
          </cell>
          <cell r="C686">
            <v>16113</v>
          </cell>
          <cell r="D686">
            <v>14783</v>
          </cell>
          <cell r="E686">
            <v>11303</v>
          </cell>
          <cell r="F686">
            <v>10573</v>
          </cell>
          <cell r="G686">
            <v>0</v>
          </cell>
          <cell r="H686">
            <v>3676</v>
          </cell>
          <cell r="I686">
            <v>0</v>
          </cell>
          <cell r="J686">
            <v>347.71719095810079</v>
          </cell>
          <cell r="M686">
            <v>14263.49921</v>
          </cell>
          <cell r="N686">
            <v>10112</v>
          </cell>
          <cell r="P686">
            <v>31455.333340000001</v>
          </cell>
          <cell r="Q686">
            <v>31455.333340000001</v>
          </cell>
          <cell r="Y686">
            <v>28314</v>
          </cell>
          <cell r="Z686">
            <v>28529.333330000001</v>
          </cell>
          <cell r="AA686">
            <v>3086</v>
          </cell>
          <cell r="AB686">
            <v>4108</v>
          </cell>
          <cell r="AC686">
            <v>108.97826752348662</v>
          </cell>
          <cell r="AD686">
            <v>143.99843437701529</v>
          </cell>
          <cell r="AE686">
            <v>15133</v>
          </cell>
          <cell r="AF686">
            <v>14263</v>
          </cell>
          <cell r="AG686">
            <v>53</v>
          </cell>
          <cell r="AH686">
            <v>923</v>
          </cell>
          <cell r="AI686">
            <v>13240</v>
          </cell>
          <cell r="AJ686">
            <v>269</v>
          </cell>
          <cell r="AK686">
            <v>12586</v>
          </cell>
          <cell r="AL686">
            <v>2345</v>
          </cell>
          <cell r="AM686">
            <v>2350</v>
          </cell>
          <cell r="AN686">
            <v>168</v>
          </cell>
          <cell r="AO686">
            <v>187</v>
          </cell>
        </row>
        <row r="687">
          <cell r="B687" t="str">
            <v>04 พนัสนิคม</v>
          </cell>
          <cell r="C687">
            <v>2849</v>
          </cell>
          <cell r="D687">
            <v>2849</v>
          </cell>
          <cell r="E687">
            <v>541</v>
          </cell>
          <cell r="F687">
            <v>541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M687">
            <v>3009.9239689999999</v>
          </cell>
          <cell r="N687">
            <v>1499</v>
          </cell>
          <cell r="P687">
            <v>7575.3333300000004</v>
          </cell>
          <cell r="Q687">
            <v>7575.3333300000004</v>
          </cell>
          <cell r="Y687">
            <v>2937</v>
          </cell>
          <cell r="Z687">
            <v>2937</v>
          </cell>
          <cell r="AA687">
            <v>312</v>
          </cell>
          <cell r="AB687">
            <v>309</v>
          </cell>
          <cell r="AC687">
            <v>106.10174781409602</v>
          </cell>
          <cell r="AD687">
            <v>105.04057428328227</v>
          </cell>
          <cell r="AE687">
            <v>3256</v>
          </cell>
          <cell r="AF687">
            <v>3010</v>
          </cell>
          <cell r="AG687">
            <v>0</v>
          </cell>
          <cell r="AH687">
            <v>246</v>
          </cell>
          <cell r="AI687">
            <v>1694</v>
          </cell>
          <cell r="AJ687">
            <v>74</v>
          </cell>
          <cell r="AK687">
            <v>1522</v>
          </cell>
          <cell r="AL687">
            <v>234</v>
          </cell>
          <cell r="AM687">
            <v>203</v>
          </cell>
          <cell r="AN687">
            <v>210</v>
          </cell>
          <cell r="AO687">
            <v>133</v>
          </cell>
        </row>
        <row r="688">
          <cell r="B688" t="str">
            <v>05 พานทอง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M688">
            <v>0</v>
          </cell>
          <cell r="N688">
            <v>0</v>
          </cell>
          <cell r="P688">
            <v>0</v>
          </cell>
          <cell r="Q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</row>
        <row r="689">
          <cell r="B689" t="str">
            <v>06 ศรีราชา</v>
          </cell>
          <cell r="C689">
            <v>3631</v>
          </cell>
          <cell r="D689">
            <v>3631</v>
          </cell>
          <cell r="E689">
            <v>1465</v>
          </cell>
          <cell r="F689">
            <v>1465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M689">
            <v>9412.8322150000004</v>
          </cell>
          <cell r="N689">
            <v>6091</v>
          </cell>
          <cell r="P689">
            <v>7396</v>
          </cell>
          <cell r="Q689">
            <v>7396</v>
          </cell>
          <cell r="Y689">
            <v>7296</v>
          </cell>
          <cell r="Z689">
            <v>7396</v>
          </cell>
          <cell r="AA689">
            <v>306</v>
          </cell>
          <cell r="AB689">
            <v>692</v>
          </cell>
          <cell r="AC689">
            <v>41.913377192982459</v>
          </cell>
          <cell r="AD689">
            <v>93.550567874526777</v>
          </cell>
          <cell r="AE689">
            <v>6372</v>
          </cell>
          <cell r="AF689">
            <v>6091</v>
          </cell>
          <cell r="AG689">
            <v>36</v>
          </cell>
          <cell r="AH689">
            <v>317</v>
          </cell>
          <cell r="AI689">
            <v>4539</v>
          </cell>
          <cell r="AJ689">
            <v>101</v>
          </cell>
          <cell r="AK689">
            <v>4323</v>
          </cell>
          <cell r="AL689">
            <v>693</v>
          </cell>
          <cell r="AM689">
            <v>763</v>
          </cell>
          <cell r="AN689">
            <v>179</v>
          </cell>
          <cell r="AO689">
            <v>176</v>
          </cell>
        </row>
        <row r="690">
          <cell r="B690" t="str">
            <v>07 สัตหีบ</v>
          </cell>
          <cell r="C690">
            <v>710</v>
          </cell>
          <cell r="D690">
            <v>1143</v>
          </cell>
          <cell r="E690">
            <v>255</v>
          </cell>
          <cell r="F690">
            <v>255</v>
          </cell>
          <cell r="G690">
            <v>91</v>
          </cell>
          <cell r="H690">
            <v>0</v>
          </cell>
          <cell r="I690">
            <v>358.19</v>
          </cell>
          <cell r="J690">
            <v>0</v>
          </cell>
          <cell r="M690">
            <v>1592.214637</v>
          </cell>
          <cell r="N690">
            <v>446</v>
          </cell>
          <cell r="P690">
            <v>0</v>
          </cell>
          <cell r="Q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475</v>
          </cell>
          <cell r="AF690">
            <v>446</v>
          </cell>
          <cell r="AG690">
            <v>0</v>
          </cell>
          <cell r="AH690">
            <v>29</v>
          </cell>
          <cell r="AI690">
            <v>475</v>
          </cell>
          <cell r="AJ690">
            <v>16</v>
          </cell>
          <cell r="AK690">
            <v>446</v>
          </cell>
          <cell r="AL690">
            <v>96</v>
          </cell>
          <cell r="AM690">
            <v>73</v>
          </cell>
          <cell r="AN690">
            <v>189</v>
          </cell>
          <cell r="AO690">
            <v>164</v>
          </cell>
        </row>
        <row r="691">
          <cell r="B691" t="str">
            <v>08 หนองใหญ่</v>
          </cell>
          <cell r="C691">
            <v>57174</v>
          </cell>
          <cell r="D691">
            <v>62724</v>
          </cell>
          <cell r="E691">
            <v>38793</v>
          </cell>
          <cell r="F691">
            <v>39193</v>
          </cell>
          <cell r="G691">
            <v>9536</v>
          </cell>
          <cell r="H691">
            <v>5102</v>
          </cell>
          <cell r="I691">
            <v>245.81</v>
          </cell>
          <cell r="J691">
            <v>130.18201974842447</v>
          </cell>
          <cell r="M691">
            <v>82625.075314000002</v>
          </cell>
          <cell r="N691">
            <v>50348</v>
          </cell>
          <cell r="P691">
            <v>33338</v>
          </cell>
          <cell r="Q691">
            <v>32766.655549999999</v>
          </cell>
          <cell r="Y691">
            <v>31864.444439999999</v>
          </cell>
          <cell r="Z691">
            <v>31302.655549999999</v>
          </cell>
          <cell r="AA691">
            <v>6780</v>
          </cell>
          <cell r="AB691">
            <v>6308</v>
          </cell>
          <cell r="AC691">
            <v>212.78976454108232</v>
          </cell>
          <cell r="AD691">
            <v>201.5193126204272</v>
          </cell>
          <cell r="AE691">
            <v>65510</v>
          </cell>
          <cell r="AF691">
            <v>65452</v>
          </cell>
          <cell r="AG691">
            <v>970</v>
          </cell>
          <cell r="AH691">
            <v>1028</v>
          </cell>
          <cell r="AI691">
            <v>60565</v>
          </cell>
          <cell r="AJ691">
            <v>1389</v>
          </cell>
          <cell r="AK691">
            <v>60926</v>
          </cell>
          <cell r="AL691">
            <v>12206</v>
          </cell>
          <cell r="AM691">
            <v>12278</v>
          </cell>
          <cell r="AN691">
            <v>215</v>
          </cell>
          <cell r="AO691">
            <v>202</v>
          </cell>
        </row>
        <row r="692">
          <cell r="B692" t="str">
            <v>09 บ่อทอง</v>
          </cell>
          <cell r="C692">
            <v>104282</v>
          </cell>
          <cell r="D692">
            <v>104042</v>
          </cell>
          <cell r="E692">
            <v>77695</v>
          </cell>
          <cell r="F692">
            <v>77455</v>
          </cell>
          <cell r="G692">
            <v>24341</v>
          </cell>
          <cell r="H692">
            <v>6987</v>
          </cell>
          <cell r="I692">
            <v>313.29000000000002</v>
          </cell>
          <cell r="J692">
            <v>90.208036924665933</v>
          </cell>
          <cell r="M692">
            <v>160573.17045500001</v>
          </cell>
          <cell r="N692">
            <v>120853</v>
          </cell>
          <cell r="P692">
            <v>77503.683929999999</v>
          </cell>
          <cell r="Q692">
            <v>77463.855179999999</v>
          </cell>
          <cell r="Y692">
            <v>71576.616670000003</v>
          </cell>
          <cell r="Z692">
            <v>72046.55042</v>
          </cell>
          <cell r="AA692">
            <v>8187</v>
          </cell>
          <cell r="AB692">
            <v>7553</v>
          </cell>
          <cell r="AC692">
            <v>114.38386824312578</v>
          </cell>
          <cell r="AD692">
            <v>104.83456856351179</v>
          </cell>
          <cell r="AE692">
            <v>119958</v>
          </cell>
          <cell r="AF692">
            <v>120853</v>
          </cell>
          <cell r="AG692">
            <v>1832</v>
          </cell>
          <cell r="AH692">
            <v>937</v>
          </cell>
          <cell r="AI692">
            <v>100092</v>
          </cell>
          <cell r="AJ692">
            <v>2081</v>
          </cell>
          <cell r="AK692">
            <v>101236</v>
          </cell>
          <cell r="AL692">
            <v>24511</v>
          </cell>
          <cell r="AM692">
            <v>23056</v>
          </cell>
          <cell r="AN692">
            <v>243</v>
          </cell>
          <cell r="AO692">
            <v>228</v>
          </cell>
        </row>
        <row r="693">
          <cell r="B693" t="str">
            <v>10 เกาะสีชัง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M693">
            <v>0</v>
          </cell>
          <cell r="N693">
            <v>0</v>
          </cell>
          <cell r="P693">
            <v>0</v>
          </cell>
          <cell r="Q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</row>
        <row r="694">
          <cell r="B694" t="str">
            <v>11 เกาะจันทร์</v>
          </cell>
          <cell r="C694">
            <v>19658</v>
          </cell>
          <cell r="D694">
            <v>20307</v>
          </cell>
          <cell r="E694">
            <v>14187</v>
          </cell>
          <cell r="F694">
            <v>14259</v>
          </cell>
          <cell r="G694">
            <v>13699</v>
          </cell>
          <cell r="H694">
            <v>1468</v>
          </cell>
          <cell r="I694">
            <v>965.57</v>
          </cell>
          <cell r="J694">
            <v>102.97776842695841</v>
          </cell>
          <cell r="M694">
            <v>28109.360538000001</v>
          </cell>
          <cell r="N694">
            <v>17970</v>
          </cell>
          <cell r="P694">
            <v>11748.104170000001</v>
          </cell>
          <cell r="Q694">
            <v>11748.104170000001</v>
          </cell>
          <cell r="Y694">
            <v>10196.458329999999</v>
          </cell>
          <cell r="Z694">
            <v>11494.979160000001</v>
          </cell>
          <cell r="AA694">
            <v>2279</v>
          </cell>
          <cell r="AB694">
            <v>2034</v>
          </cell>
          <cell r="AC694">
            <v>223.46970564925559</v>
          </cell>
          <cell r="AD694">
            <v>176.95984307726226</v>
          </cell>
          <cell r="AE694">
            <v>18380</v>
          </cell>
          <cell r="AF694">
            <v>17970</v>
          </cell>
          <cell r="AG694">
            <v>193</v>
          </cell>
          <cell r="AH694">
            <v>603</v>
          </cell>
          <cell r="AI694">
            <v>16259</v>
          </cell>
          <cell r="AJ694">
            <v>345</v>
          </cell>
          <cell r="AK694">
            <v>16001</v>
          </cell>
          <cell r="AL694">
            <v>3019</v>
          </cell>
          <cell r="AM694">
            <v>2654</v>
          </cell>
          <cell r="AN694">
            <v>178</v>
          </cell>
          <cell r="AO694">
            <v>166</v>
          </cell>
        </row>
        <row r="695">
          <cell r="B695" t="str">
            <v>นครปฐม</v>
          </cell>
          <cell r="C695">
            <v>38.5</v>
          </cell>
          <cell r="D695">
            <v>33</v>
          </cell>
          <cell r="E695">
            <v>16.5</v>
          </cell>
          <cell r="F695">
            <v>14</v>
          </cell>
          <cell r="G695">
            <v>1</v>
          </cell>
          <cell r="H695">
            <v>8</v>
          </cell>
          <cell r="I695">
            <v>61</v>
          </cell>
          <cell r="J695">
            <v>571</v>
          </cell>
          <cell r="M695">
            <v>33.712769323350003</v>
          </cell>
          <cell r="N695">
            <v>0</v>
          </cell>
          <cell r="P695">
            <v>0</v>
          </cell>
          <cell r="Q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34</v>
          </cell>
          <cell r="AF695">
            <v>34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</row>
        <row r="696">
          <cell r="B696" t="str">
            <v>01 เมืองนครปฐม</v>
          </cell>
          <cell r="C696">
            <v>15</v>
          </cell>
          <cell r="D696">
            <v>15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M696">
            <v>0</v>
          </cell>
          <cell r="N696">
            <v>0</v>
          </cell>
          <cell r="P696">
            <v>0</v>
          </cell>
          <cell r="Q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</row>
        <row r="697">
          <cell r="B697" t="str">
            <v>02 กำแพงแสน</v>
          </cell>
          <cell r="C697">
            <v>21</v>
          </cell>
          <cell r="D697">
            <v>18</v>
          </cell>
          <cell r="E697">
            <v>14</v>
          </cell>
          <cell r="F697">
            <v>14</v>
          </cell>
          <cell r="G697">
            <v>1</v>
          </cell>
          <cell r="H697">
            <v>8</v>
          </cell>
          <cell r="I697">
            <v>105</v>
          </cell>
          <cell r="J697">
            <v>550</v>
          </cell>
          <cell r="M697">
            <v>33.712769323350003</v>
          </cell>
          <cell r="N697">
            <v>0</v>
          </cell>
          <cell r="P697">
            <v>0</v>
          </cell>
          <cell r="Q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34</v>
          </cell>
          <cell r="AF697">
            <v>34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</row>
        <row r="698">
          <cell r="B698" t="str">
            <v>03 ดอนตูม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M698">
            <v>0</v>
          </cell>
          <cell r="N698">
            <v>0</v>
          </cell>
          <cell r="P698">
            <v>0</v>
          </cell>
          <cell r="Q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</row>
        <row r="699">
          <cell r="B699" t="str">
            <v>04 นครชัยศรี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M699">
            <v>0</v>
          </cell>
          <cell r="N699">
            <v>0</v>
          </cell>
          <cell r="P699">
            <v>0</v>
          </cell>
          <cell r="Q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I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</row>
        <row r="700">
          <cell r="B700" t="str">
            <v>05 บางเลน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M700">
            <v>0</v>
          </cell>
          <cell r="N700">
            <v>0</v>
          </cell>
          <cell r="P700">
            <v>0</v>
          </cell>
          <cell r="Q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I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</row>
        <row r="701">
          <cell r="B701" t="str">
            <v>06 สามพราน</v>
          </cell>
          <cell r="C701">
            <v>2.5</v>
          </cell>
          <cell r="D701">
            <v>0</v>
          </cell>
          <cell r="E701">
            <v>2.5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M701">
            <v>0</v>
          </cell>
          <cell r="N701">
            <v>0</v>
          </cell>
          <cell r="P701">
            <v>0</v>
          </cell>
          <cell r="Q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I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</row>
        <row r="702">
          <cell r="B702" t="str">
            <v>07 พุทธมณฑล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M702">
            <v>0</v>
          </cell>
          <cell r="N702">
            <v>0</v>
          </cell>
          <cell r="P702">
            <v>0</v>
          </cell>
          <cell r="Q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I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</row>
        <row r="703">
          <cell r="B703" t="str">
            <v>กาญจนบุรี</v>
          </cell>
          <cell r="C703">
            <v>149698.75</v>
          </cell>
          <cell r="D703">
            <v>159023</v>
          </cell>
          <cell r="E703">
            <v>102003.5</v>
          </cell>
          <cell r="F703">
            <v>116461.5</v>
          </cell>
          <cell r="G703">
            <v>23162</v>
          </cell>
          <cell r="H703">
            <v>29772</v>
          </cell>
          <cell r="I703">
            <v>227</v>
          </cell>
          <cell r="J703">
            <v>256</v>
          </cell>
          <cell r="M703">
            <v>199829.77286100006</v>
          </cell>
          <cell r="N703">
            <v>103691</v>
          </cell>
          <cell r="P703">
            <v>109214.28575</v>
          </cell>
          <cell r="Q703">
            <v>108592.74407999999</v>
          </cell>
          <cell r="Y703">
            <v>98028.986340000003</v>
          </cell>
          <cell r="Z703">
            <v>98758.061329999997</v>
          </cell>
          <cell r="AA703">
            <v>18536</v>
          </cell>
          <cell r="AB703">
            <v>17436</v>
          </cell>
          <cell r="AC703">
            <v>189</v>
          </cell>
          <cell r="AD703">
            <v>177</v>
          </cell>
          <cell r="AE703">
            <v>138840</v>
          </cell>
          <cell r="AF703">
            <v>136989</v>
          </cell>
          <cell r="AG703">
            <v>488</v>
          </cell>
          <cell r="AH703">
            <v>2339</v>
          </cell>
          <cell r="AI703">
            <v>127386</v>
          </cell>
          <cell r="AJ703">
            <v>753</v>
          </cell>
          <cell r="AK703">
            <v>125658</v>
          </cell>
          <cell r="AL703">
            <v>25046</v>
          </cell>
          <cell r="AM703">
            <v>23293</v>
          </cell>
          <cell r="AN703">
            <v>197</v>
          </cell>
          <cell r="AO703">
            <v>185</v>
          </cell>
        </row>
        <row r="704">
          <cell r="B704" t="str">
            <v>01 เมืองกาญจนบุรี</v>
          </cell>
          <cell r="C704">
            <v>4768</v>
          </cell>
          <cell r="D704">
            <v>2395</v>
          </cell>
          <cell r="E704">
            <v>2556</v>
          </cell>
          <cell r="F704">
            <v>1861</v>
          </cell>
          <cell r="G704">
            <v>1708</v>
          </cell>
          <cell r="H704">
            <v>995</v>
          </cell>
          <cell r="I704">
            <v>668.37</v>
          </cell>
          <cell r="J704">
            <v>534.85056958624398</v>
          </cell>
          <cell r="M704">
            <v>1581.356176</v>
          </cell>
          <cell r="N704">
            <v>2040</v>
          </cell>
          <cell r="P704">
            <v>1034.5263199999999</v>
          </cell>
          <cell r="Q704">
            <v>1034.5263199999999</v>
          </cell>
          <cell r="Y704">
            <v>967.5</v>
          </cell>
          <cell r="Z704">
            <v>933.75</v>
          </cell>
          <cell r="AA704">
            <v>29</v>
          </cell>
          <cell r="AB704">
            <v>16</v>
          </cell>
          <cell r="AC704">
            <v>30.465116279069768</v>
          </cell>
          <cell r="AD704">
            <v>16.843373493975903</v>
          </cell>
          <cell r="AE704">
            <v>2119</v>
          </cell>
          <cell r="AF704">
            <v>2040</v>
          </cell>
          <cell r="AG704">
            <v>0</v>
          </cell>
          <cell r="AH704">
            <v>79</v>
          </cell>
          <cell r="AI704">
            <v>354</v>
          </cell>
          <cell r="AJ704">
            <v>8</v>
          </cell>
          <cell r="AK704">
            <v>283</v>
          </cell>
          <cell r="AL704">
            <v>46</v>
          </cell>
          <cell r="AM704">
            <v>33</v>
          </cell>
          <cell r="AN704">
            <v>96</v>
          </cell>
          <cell r="AO704">
            <v>117</v>
          </cell>
        </row>
        <row r="705">
          <cell r="B705" t="str">
            <v>02 ทองผาภูมิ</v>
          </cell>
          <cell r="C705">
            <v>69917.25</v>
          </cell>
          <cell r="D705">
            <v>75789.25</v>
          </cell>
          <cell r="E705">
            <v>50274.5</v>
          </cell>
          <cell r="F705">
            <v>57161.5</v>
          </cell>
          <cell r="G705">
            <v>5275</v>
          </cell>
          <cell r="H705">
            <v>6913</v>
          </cell>
          <cell r="I705">
            <v>104.92</v>
          </cell>
          <cell r="J705">
            <v>120.93174601786167</v>
          </cell>
          <cell r="M705">
            <v>99078.471225000001</v>
          </cell>
          <cell r="N705">
            <v>59070</v>
          </cell>
          <cell r="P705">
            <v>56929.393929999998</v>
          </cell>
          <cell r="Q705">
            <v>56656.393929999998</v>
          </cell>
          <cell r="Y705">
            <v>53462.343059999999</v>
          </cell>
          <cell r="Z705">
            <v>52844.04305</v>
          </cell>
          <cell r="AA705">
            <v>10486</v>
          </cell>
          <cell r="AB705">
            <v>9437</v>
          </cell>
          <cell r="AC705">
            <v>196.14490592436823</v>
          </cell>
          <cell r="AD705">
            <v>178.57846167714831</v>
          </cell>
          <cell r="AE705">
            <v>59230</v>
          </cell>
          <cell r="AF705">
            <v>59070</v>
          </cell>
          <cell r="AG705">
            <v>318</v>
          </cell>
          <cell r="AH705">
            <v>478</v>
          </cell>
          <cell r="AI705">
            <v>59230</v>
          </cell>
          <cell r="AJ705">
            <v>332</v>
          </cell>
          <cell r="AK705">
            <v>59070</v>
          </cell>
          <cell r="AL705">
            <v>11276</v>
          </cell>
          <cell r="AM705">
            <v>10549</v>
          </cell>
          <cell r="AN705">
            <v>191</v>
          </cell>
          <cell r="AO705">
            <v>179</v>
          </cell>
        </row>
        <row r="706">
          <cell r="B706" t="str">
            <v>03 ท่าม่วง</v>
          </cell>
          <cell r="C706">
            <v>653.5</v>
          </cell>
          <cell r="D706">
            <v>766.5</v>
          </cell>
          <cell r="E706">
            <v>260</v>
          </cell>
          <cell r="F706">
            <v>403</v>
          </cell>
          <cell r="G706">
            <v>88</v>
          </cell>
          <cell r="H706">
            <v>81</v>
          </cell>
          <cell r="I706">
            <v>337.69</v>
          </cell>
          <cell r="J706">
            <v>201.82629280397023</v>
          </cell>
          <cell r="M706">
            <v>919.44660299999998</v>
          </cell>
          <cell r="N706">
            <v>663</v>
          </cell>
          <cell r="P706">
            <v>0</v>
          </cell>
          <cell r="Q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663</v>
          </cell>
          <cell r="AF706">
            <v>663</v>
          </cell>
          <cell r="AG706">
            <v>0</v>
          </cell>
          <cell r="AH706">
            <v>0</v>
          </cell>
          <cell r="AI706">
            <v>356</v>
          </cell>
          <cell r="AJ706">
            <v>0</v>
          </cell>
          <cell r="AK706">
            <v>356</v>
          </cell>
          <cell r="AL706">
            <v>50</v>
          </cell>
          <cell r="AM706">
            <v>50</v>
          </cell>
          <cell r="AN706">
            <v>121</v>
          </cell>
          <cell r="AO706">
            <v>140</v>
          </cell>
        </row>
        <row r="707">
          <cell r="B707" t="str">
            <v>04 ท่ามะกา</v>
          </cell>
          <cell r="C707">
            <v>58</v>
          </cell>
          <cell r="D707">
            <v>77.5</v>
          </cell>
          <cell r="E707">
            <v>44</v>
          </cell>
          <cell r="F707">
            <v>44.5</v>
          </cell>
          <cell r="G707">
            <v>4</v>
          </cell>
          <cell r="H707">
            <v>13</v>
          </cell>
          <cell r="I707">
            <v>90</v>
          </cell>
          <cell r="J707">
            <v>286.5168539325843</v>
          </cell>
          <cell r="M707">
            <v>98.146704999999997</v>
          </cell>
          <cell r="N707">
            <v>62</v>
          </cell>
          <cell r="P707">
            <v>0</v>
          </cell>
          <cell r="Q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62</v>
          </cell>
          <cell r="AF707">
            <v>62</v>
          </cell>
          <cell r="AG707">
            <v>0</v>
          </cell>
          <cell r="AH707">
            <v>0</v>
          </cell>
          <cell r="AI707">
            <v>62</v>
          </cell>
          <cell r="AJ707">
            <v>0</v>
          </cell>
          <cell r="AK707">
            <v>62</v>
          </cell>
          <cell r="AL707">
            <v>13</v>
          </cell>
          <cell r="AM707">
            <v>12</v>
          </cell>
          <cell r="AN707">
            <v>194</v>
          </cell>
          <cell r="AO707">
            <v>194</v>
          </cell>
        </row>
        <row r="708">
          <cell r="B708" t="str">
            <v>05 ไทรโยค</v>
          </cell>
          <cell r="C708">
            <v>25268</v>
          </cell>
          <cell r="D708">
            <v>33315</v>
          </cell>
          <cell r="E708">
            <v>17057</v>
          </cell>
          <cell r="F708">
            <v>25104</v>
          </cell>
          <cell r="G708">
            <v>10037</v>
          </cell>
          <cell r="H708">
            <v>16801</v>
          </cell>
          <cell r="I708">
            <v>588.45000000000005</v>
          </cell>
          <cell r="J708">
            <v>669.25151370299557</v>
          </cell>
          <cell r="M708">
            <v>31288.092734999998</v>
          </cell>
          <cell r="N708">
            <v>16390</v>
          </cell>
          <cell r="P708">
            <v>23300</v>
          </cell>
          <cell r="Q708">
            <v>23120</v>
          </cell>
          <cell r="Y708">
            <v>20466.666659999999</v>
          </cell>
          <cell r="Z708">
            <v>19944.666669999999</v>
          </cell>
          <cell r="AA708">
            <v>3790</v>
          </cell>
          <cell r="AB708">
            <v>3446</v>
          </cell>
          <cell r="AC708">
            <v>185.19641699827244</v>
          </cell>
          <cell r="AD708">
            <v>172.75747899626342</v>
          </cell>
          <cell r="AE708">
            <v>32377</v>
          </cell>
          <cell r="AF708">
            <v>31288</v>
          </cell>
          <cell r="AG708">
            <v>67</v>
          </cell>
          <cell r="AH708">
            <v>1156</v>
          </cell>
          <cell r="AI708">
            <v>32377</v>
          </cell>
          <cell r="AJ708">
            <v>187</v>
          </cell>
          <cell r="AK708">
            <v>31288</v>
          </cell>
          <cell r="AL708">
            <v>6494</v>
          </cell>
          <cell r="AM708">
            <v>6146</v>
          </cell>
          <cell r="AN708">
            <v>189</v>
          </cell>
          <cell r="AO708">
            <v>196</v>
          </cell>
        </row>
        <row r="709">
          <cell r="B709" t="str">
            <v>06 บ่อพลอย</v>
          </cell>
          <cell r="C709">
            <v>4462</v>
          </cell>
          <cell r="D709">
            <v>4572</v>
          </cell>
          <cell r="E709">
            <v>1222</v>
          </cell>
          <cell r="F709">
            <v>1332</v>
          </cell>
          <cell r="G709">
            <v>173</v>
          </cell>
          <cell r="H709">
            <v>0</v>
          </cell>
          <cell r="I709">
            <v>141.61000000000001</v>
          </cell>
          <cell r="J709">
            <v>0</v>
          </cell>
          <cell r="M709">
            <v>4107.4595630000003</v>
          </cell>
          <cell r="N709">
            <v>1476</v>
          </cell>
          <cell r="P709">
            <v>966</v>
          </cell>
          <cell r="Q709">
            <v>966</v>
          </cell>
          <cell r="Y709">
            <v>826</v>
          </cell>
          <cell r="Z709">
            <v>826</v>
          </cell>
          <cell r="AA709">
            <v>111</v>
          </cell>
          <cell r="AB709">
            <v>82</v>
          </cell>
          <cell r="AC709">
            <v>133.89830508474577</v>
          </cell>
          <cell r="AD709">
            <v>99.152542372881356</v>
          </cell>
          <cell r="AE709">
            <v>4289</v>
          </cell>
          <cell r="AF709">
            <v>4107</v>
          </cell>
          <cell r="AG709">
            <v>0</v>
          </cell>
          <cell r="AH709">
            <v>182</v>
          </cell>
          <cell r="AI709">
            <v>1524</v>
          </cell>
          <cell r="AJ709">
            <v>15</v>
          </cell>
          <cell r="AK709">
            <v>1357</v>
          </cell>
          <cell r="AL709">
            <v>224</v>
          </cell>
          <cell r="AM709">
            <v>179</v>
          </cell>
          <cell r="AN709">
            <v>143</v>
          </cell>
          <cell r="AO709">
            <v>132</v>
          </cell>
        </row>
        <row r="710">
          <cell r="B710" t="str">
            <v>07 พนมทวน</v>
          </cell>
          <cell r="C710">
            <v>108</v>
          </cell>
          <cell r="D710">
            <v>138</v>
          </cell>
          <cell r="E710">
            <v>0</v>
          </cell>
          <cell r="F710">
            <v>30</v>
          </cell>
          <cell r="G710">
            <v>0</v>
          </cell>
          <cell r="H710">
            <v>5</v>
          </cell>
          <cell r="I710">
            <v>0</v>
          </cell>
          <cell r="J710">
            <v>150</v>
          </cell>
          <cell r="M710">
            <v>0</v>
          </cell>
          <cell r="N710">
            <v>0</v>
          </cell>
          <cell r="P710">
            <v>0</v>
          </cell>
          <cell r="Q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108</v>
          </cell>
          <cell r="AF710">
            <v>108</v>
          </cell>
          <cell r="AG710">
            <v>0</v>
          </cell>
          <cell r="AH710">
            <v>0</v>
          </cell>
          <cell r="AI710">
            <v>9</v>
          </cell>
          <cell r="AJ710">
            <v>0</v>
          </cell>
          <cell r="AK710">
            <v>9</v>
          </cell>
          <cell r="AL710">
            <v>1</v>
          </cell>
          <cell r="AM710">
            <v>1</v>
          </cell>
          <cell r="AN710">
            <v>0</v>
          </cell>
          <cell r="AO710">
            <v>111</v>
          </cell>
        </row>
        <row r="711">
          <cell r="B711" t="str">
            <v>08 ศรีสวัสดิ์</v>
          </cell>
          <cell r="C711">
            <v>2716</v>
          </cell>
          <cell r="D711">
            <v>2886</v>
          </cell>
          <cell r="E711">
            <v>950</v>
          </cell>
          <cell r="F711">
            <v>1120</v>
          </cell>
          <cell r="G711">
            <v>0</v>
          </cell>
          <cell r="H711">
            <v>301</v>
          </cell>
          <cell r="I711">
            <v>0</v>
          </cell>
          <cell r="J711">
            <v>268.57142857142856</v>
          </cell>
          <cell r="M711">
            <v>1740.728599</v>
          </cell>
          <cell r="N711">
            <v>1062</v>
          </cell>
          <cell r="P711">
            <v>0</v>
          </cell>
          <cell r="Q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1791</v>
          </cell>
          <cell r="AF711">
            <v>1741</v>
          </cell>
          <cell r="AG711">
            <v>0</v>
          </cell>
          <cell r="AH711">
            <v>50</v>
          </cell>
          <cell r="AI711">
            <v>1549</v>
          </cell>
          <cell r="AJ711">
            <v>10</v>
          </cell>
          <cell r="AK711">
            <v>1509</v>
          </cell>
          <cell r="AL711">
            <v>271</v>
          </cell>
          <cell r="AM711">
            <v>276</v>
          </cell>
          <cell r="AN711">
            <v>165</v>
          </cell>
          <cell r="AO711">
            <v>183</v>
          </cell>
        </row>
        <row r="712">
          <cell r="B712" t="str">
            <v>09 สังขละบุรี</v>
          </cell>
          <cell r="C712">
            <v>30478</v>
          </cell>
          <cell r="D712">
            <v>30601</v>
          </cell>
          <cell r="E712">
            <v>26278</v>
          </cell>
          <cell r="F712">
            <v>26601</v>
          </cell>
          <cell r="G712">
            <v>5642</v>
          </cell>
          <cell r="H712">
            <v>3741</v>
          </cell>
          <cell r="I712">
            <v>214.69</v>
          </cell>
          <cell r="J712">
            <v>140.62163264538927</v>
          </cell>
          <cell r="M712">
            <v>49849.894174000001</v>
          </cell>
          <cell r="N712">
            <v>20161</v>
          </cell>
          <cell r="P712">
            <v>22829.3655</v>
          </cell>
          <cell r="Q712">
            <v>22795.823829999998</v>
          </cell>
          <cell r="Y712">
            <v>21218.476619999998</v>
          </cell>
          <cell r="Z712">
            <v>21661.601609999998</v>
          </cell>
          <cell r="AA712">
            <v>4026</v>
          </cell>
          <cell r="AB712">
            <v>4365</v>
          </cell>
          <cell r="AC712">
            <v>189.71768566955683</v>
          </cell>
          <cell r="AD712">
            <v>201.50907894432467</v>
          </cell>
          <cell r="AE712">
            <v>30151</v>
          </cell>
          <cell r="AF712">
            <v>30071</v>
          </cell>
          <cell r="AG712">
            <v>53</v>
          </cell>
          <cell r="AH712">
            <v>133</v>
          </cell>
          <cell r="AI712">
            <v>27767</v>
          </cell>
          <cell r="AJ712">
            <v>166</v>
          </cell>
          <cell r="AK712">
            <v>27800</v>
          </cell>
          <cell r="AL712">
            <v>6154</v>
          </cell>
          <cell r="AM712">
            <v>5602</v>
          </cell>
          <cell r="AN712">
            <v>180</v>
          </cell>
          <cell r="AO712">
            <v>202</v>
          </cell>
        </row>
        <row r="713">
          <cell r="B713" t="str">
            <v>10 เลาขวัญ</v>
          </cell>
          <cell r="C713">
            <v>1058</v>
          </cell>
          <cell r="D713">
            <v>995.75</v>
          </cell>
          <cell r="E713">
            <v>114</v>
          </cell>
          <cell r="F713">
            <v>189.5</v>
          </cell>
          <cell r="G713">
            <v>3</v>
          </cell>
          <cell r="H713">
            <v>0</v>
          </cell>
          <cell r="I713">
            <v>27.78</v>
          </cell>
          <cell r="J713">
            <v>0</v>
          </cell>
          <cell r="M713">
            <v>551.53453000000002</v>
          </cell>
          <cell r="N713">
            <v>166</v>
          </cell>
          <cell r="P713">
            <v>0</v>
          </cell>
          <cell r="Q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660</v>
          </cell>
          <cell r="AF713">
            <v>552</v>
          </cell>
          <cell r="AG713">
            <v>0</v>
          </cell>
          <cell r="AH713">
            <v>108</v>
          </cell>
          <cell r="AI713">
            <v>430</v>
          </cell>
          <cell r="AJ713">
            <v>0</v>
          </cell>
          <cell r="AK713">
            <v>322</v>
          </cell>
          <cell r="AL713">
            <v>65</v>
          </cell>
          <cell r="AM713">
            <v>43</v>
          </cell>
          <cell r="AN713">
            <v>135</v>
          </cell>
          <cell r="AO713">
            <v>134</v>
          </cell>
        </row>
        <row r="714">
          <cell r="B714" t="str">
            <v>11 หนองปรือ</v>
          </cell>
          <cell r="C714">
            <v>5683</v>
          </cell>
          <cell r="D714">
            <v>5683</v>
          </cell>
          <cell r="E714">
            <v>1195</v>
          </cell>
          <cell r="F714">
            <v>1195</v>
          </cell>
          <cell r="G714">
            <v>0</v>
          </cell>
          <cell r="H714">
            <v>63</v>
          </cell>
          <cell r="I714">
            <v>0</v>
          </cell>
          <cell r="J714">
            <v>52.606694560669453</v>
          </cell>
          <cell r="M714">
            <v>4239.1795510000002</v>
          </cell>
          <cell r="N714">
            <v>1303</v>
          </cell>
          <cell r="P714">
            <v>1350</v>
          </cell>
          <cell r="Q714">
            <v>1215</v>
          </cell>
          <cell r="Y714">
            <v>0</v>
          </cell>
          <cell r="Z714">
            <v>270</v>
          </cell>
          <cell r="AA714">
            <v>0</v>
          </cell>
          <cell r="AB714">
            <v>4</v>
          </cell>
          <cell r="AC714">
            <v>0</v>
          </cell>
          <cell r="AD714">
            <v>13.333333333333334</v>
          </cell>
          <cell r="AE714">
            <v>4314</v>
          </cell>
          <cell r="AF714">
            <v>4239</v>
          </cell>
          <cell r="AG714">
            <v>50</v>
          </cell>
          <cell r="AH714">
            <v>125</v>
          </cell>
          <cell r="AI714">
            <v>2002</v>
          </cell>
          <cell r="AJ714">
            <v>11</v>
          </cell>
          <cell r="AK714">
            <v>1888</v>
          </cell>
          <cell r="AL714">
            <v>230</v>
          </cell>
          <cell r="AM714">
            <v>208</v>
          </cell>
          <cell r="AN714">
            <v>124</v>
          </cell>
          <cell r="AO714">
            <v>110</v>
          </cell>
        </row>
        <row r="715">
          <cell r="B715" t="str">
            <v>12 ด่านมะขามเตี้ย</v>
          </cell>
          <cell r="C715">
            <v>4506</v>
          </cell>
          <cell r="D715">
            <v>1755</v>
          </cell>
          <cell r="E715">
            <v>2030</v>
          </cell>
          <cell r="F715">
            <v>1384</v>
          </cell>
          <cell r="G715">
            <v>223</v>
          </cell>
          <cell r="H715">
            <v>859</v>
          </cell>
          <cell r="I715">
            <v>109.67</v>
          </cell>
          <cell r="J715">
            <v>620.55426300578029</v>
          </cell>
          <cell r="M715">
            <v>6195.2448679999998</v>
          </cell>
          <cell r="N715">
            <v>1292</v>
          </cell>
          <cell r="P715">
            <v>2805</v>
          </cell>
          <cell r="Q715">
            <v>2805</v>
          </cell>
          <cell r="Y715">
            <v>1088</v>
          </cell>
          <cell r="Z715">
            <v>2278</v>
          </cell>
          <cell r="AA715">
            <v>94</v>
          </cell>
          <cell r="AB715">
            <v>86</v>
          </cell>
          <cell r="AC715">
            <v>86.328125</v>
          </cell>
          <cell r="AD715">
            <v>37.947761194029852</v>
          </cell>
          <cell r="AE715">
            <v>2896</v>
          </cell>
          <cell r="AF715">
            <v>2868</v>
          </cell>
          <cell r="AG715">
            <v>0</v>
          </cell>
          <cell r="AH715">
            <v>28</v>
          </cell>
          <cell r="AI715">
            <v>1717</v>
          </cell>
          <cell r="AJ715">
            <v>16</v>
          </cell>
          <cell r="AK715">
            <v>1705</v>
          </cell>
          <cell r="AL715">
            <v>221</v>
          </cell>
          <cell r="AM715">
            <v>193</v>
          </cell>
          <cell r="AN715">
            <v>119</v>
          </cell>
          <cell r="AO715">
            <v>113</v>
          </cell>
        </row>
        <row r="716">
          <cell r="B716" t="str">
            <v>13 ห้วยกระเจา</v>
          </cell>
          <cell r="C716">
            <v>23</v>
          </cell>
          <cell r="D716">
            <v>49</v>
          </cell>
          <cell r="E716">
            <v>23</v>
          </cell>
          <cell r="F716">
            <v>36</v>
          </cell>
          <cell r="G716">
            <v>9</v>
          </cell>
          <cell r="H716">
            <v>0</v>
          </cell>
          <cell r="I716">
            <v>403.67</v>
          </cell>
          <cell r="J716">
            <v>0</v>
          </cell>
          <cell r="M716">
            <v>180.218132</v>
          </cell>
          <cell r="N716">
            <v>6</v>
          </cell>
          <cell r="P716">
            <v>0</v>
          </cell>
          <cell r="Q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180</v>
          </cell>
          <cell r="AF716">
            <v>180</v>
          </cell>
          <cell r="AG716">
            <v>0</v>
          </cell>
          <cell r="AH716">
            <v>0</v>
          </cell>
          <cell r="AI716">
            <v>9</v>
          </cell>
          <cell r="AJ716">
            <v>0</v>
          </cell>
          <cell r="AK716">
            <v>9</v>
          </cell>
          <cell r="AL716">
            <v>1</v>
          </cell>
          <cell r="AM716">
            <v>1</v>
          </cell>
          <cell r="AN716">
            <v>0</v>
          </cell>
          <cell r="AO716">
            <v>111</v>
          </cell>
        </row>
        <row r="717">
          <cell r="B717" t="str">
            <v>ราชบุรี</v>
          </cell>
          <cell r="C717">
            <v>51718.39</v>
          </cell>
          <cell r="D717">
            <v>63306.89</v>
          </cell>
          <cell r="E717">
            <v>23146.25</v>
          </cell>
          <cell r="F717">
            <v>29574.25</v>
          </cell>
          <cell r="G717">
            <v>6280</v>
          </cell>
          <cell r="H717">
            <v>12038</v>
          </cell>
          <cell r="I717">
            <v>271</v>
          </cell>
          <cell r="J717">
            <v>407</v>
          </cell>
          <cell r="M717">
            <v>47759.826099758189</v>
          </cell>
          <cell r="N717">
            <v>16344</v>
          </cell>
          <cell r="P717">
            <v>37581</v>
          </cell>
          <cell r="Q717">
            <v>37517.24</v>
          </cell>
          <cell r="Y717">
            <v>33841.666669999999</v>
          </cell>
          <cell r="Z717">
            <v>35037.906669999997</v>
          </cell>
          <cell r="AA717">
            <v>5476</v>
          </cell>
          <cell r="AB717">
            <v>5131</v>
          </cell>
          <cell r="AC717">
            <v>162</v>
          </cell>
          <cell r="AD717">
            <v>146</v>
          </cell>
          <cell r="AE717">
            <v>47902</v>
          </cell>
          <cell r="AF717">
            <v>47759</v>
          </cell>
          <cell r="AG717">
            <v>531</v>
          </cell>
          <cell r="AH717">
            <v>674</v>
          </cell>
          <cell r="AI717">
            <v>28337</v>
          </cell>
          <cell r="AJ717">
            <v>1402</v>
          </cell>
          <cell r="AK717">
            <v>29063</v>
          </cell>
          <cell r="AL717">
            <v>4241</v>
          </cell>
          <cell r="AM717">
            <v>4547</v>
          </cell>
          <cell r="AN717">
            <v>150</v>
          </cell>
          <cell r="AO717">
            <v>156</v>
          </cell>
        </row>
        <row r="718">
          <cell r="B718" t="str">
            <v>01 เมืองราชบุรี</v>
          </cell>
          <cell r="C718">
            <v>34</v>
          </cell>
          <cell r="D718">
            <v>88</v>
          </cell>
          <cell r="E718">
            <v>0</v>
          </cell>
          <cell r="F718">
            <v>54</v>
          </cell>
          <cell r="G718">
            <v>0</v>
          </cell>
          <cell r="H718">
            <v>13</v>
          </cell>
          <cell r="I718">
            <v>0</v>
          </cell>
          <cell r="J718">
            <v>247.33222222222224</v>
          </cell>
          <cell r="M718">
            <v>157.91863444089998</v>
          </cell>
          <cell r="N718">
            <v>0</v>
          </cell>
          <cell r="P718">
            <v>0</v>
          </cell>
          <cell r="Q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158</v>
          </cell>
          <cell r="AF718">
            <v>158</v>
          </cell>
          <cell r="AG718">
            <v>0</v>
          </cell>
          <cell r="AH718">
            <v>0</v>
          </cell>
          <cell r="AI718">
            <v>34</v>
          </cell>
          <cell r="AJ718">
            <v>0</v>
          </cell>
          <cell r="AK718">
            <v>34</v>
          </cell>
          <cell r="AL718">
            <v>3</v>
          </cell>
          <cell r="AM718">
            <v>4</v>
          </cell>
          <cell r="AN718">
            <v>0</v>
          </cell>
          <cell r="AO718">
            <v>118</v>
          </cell>
        </row>
        <row r="719">
          <cell r="B719" t="str">
            <v>02 ปากท่อ</v>
          </cell>
          <cell r="C719">
            <v>13627</v>
          </cell>
          <cell r="D719">
            <v>14202</v>
          </cell>
          <cell r="E719">
            <v>8200</v>
          </cell>
          <cell r="F719">
            <v>9225</v>
          </cell>
          <cell r="G719">
            <v>4939</v>
          </cell>
          <cell r="H719">
            <v>3290</v>
          </cell>
          <cell r="I719">
            <v>602.27</v>
          </cell>
          <cell r="J719">
            <v>356.58536585365852</v>
          </cell>
          <cell r="M719">
            <v>9806.3810206973903</v>
          </cell>
          <cell r="N719">
            <v>3016</v>
          </cell>
          <cell r="P719">
            <v>1190</v>
          </cell>
          <cell r="Q719">
            <v>1145.25</v>
          </cell>
          <cell r="Y719">
            <v>790</v>
          </cell>
          <cell r="Z719">
            <v>865.25</v>
          </cell>
          <cell r="AA719">
            <v>98</v>
          </cell>
          <cell r="AB719">
            <v>187</v>
          </cell>
          <cell r="AC719">
            <v>124.0506329113924</v>
          </cell>
          <cell r="AD719">
            <v>216.23808147934122</v>
          </cell>
          <cell r="AE719">
            <v>9716</v>
          </cell>
          <cell r="AF719">
            <v>9806</v>
          </cell>
          <cell r="AG719">
            <v>146</v>
          </cell>
          <cell r="AH719">
            <v>56</v>
          </cell>
          <cell r="AI719">
            <v>6951</v>
          </cell>
          <cell r="AJ719">
            <v>409</v>
          </cell>
          <cell r="AK719">
            <v>7304</v>
          </cell>
          <cell r="AL719">
            <v>1058</v>
          </cell>
          <cell r="AM719">
            <v>1375</v>
          </cell>
          <cell r="AN719">
            <v>122</v>
          </cell>
          <cell r="AO719">
            <v>188</v>
          </cell>
        </row>
        <row r="720">
          <cell r="B720" t="str">
            <v>03 วัดเพลง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M720">
            <v>0</v>
          </cell>
          <cell r="N720">
            <v>0</v>
          </cell>
          <cell r="P720">
            <v>0</v>
          </cell>
          <cell r="Q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</row>
        <row r="721">
          <cell r="B721" t="str">
            <v>04 ดำเนินสะดวก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M721">
            <v>0</v>
          </cell>
          <cell r="N721">
            <v>0</v>
          </cell>
          <cell r="P721">
            <v>0</v>
          </cell>
          <cell r="Q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</row>
        <row r="722">
          <cell r="B722" t="str">
            <v>05 บางแพ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M722">
            <v>0</v>
          </cell>
          <cell r="N722">
            <v>0</v>
          </cell>
          <cell r="P722">
            <v>0</v>
          </cell>
          <cell r="Q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</row>
        <row r="723">
          <cell r="B723" t="str">
            <v>06 บ้านโป่ง</v>
          </cell>
          <cell r="C723">
            <v>11</v>
          </cell>
          <cell r="D723">
            <v>11</v>
          </cell>
          <cell r="E723">
            <v>11</v>
          </cell>
          <cell r="F723">
            <v>11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M723">
            <v>33.258177820699999</v>
          </cell>
          <cell r="N723">
            <v>0</v>
          </cell>
          <cell r="P723">
            <v>0</v>
          </cell>
          <cell r="Q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33</v>
          </cell>
          <cell r="AF723">
            <v>33</v>
          </cell>
          <cell r="AG723">
            <v>0</v>
          </cell>
          <cell r="AH723">
            <v>0</v>
          </cell>
          <cell r="AI723">
            <v>33</v>
          </cell>
          <cell r="AJ723">
            <v>0</v>
          </cell>
          <cell r="AK723">
            <v>33</v>
          </cell>
          <cell r="AL723">
            <v>2</v>
          </cell>
          <cell r="AM723">
            <v>3</v>
          </cell>
          <cell r="AN723">
            <v>0</v>
          </cell>
          <cell r="AO723">
            <v>91</v>
          </cell>
        </row>
        <row r="724">
          <cell r="B724" t="str">
            <v>07 โพธาราม</v>
          </cell>
          <cell r="C724">
            <v>666</v>
          </cell>
          <cell r="D724">
            <v>3786</v>
          </cell>
          <cell r="E724">
            <v>60</v>
          </cell>
          <cell r="F724">
            <v>164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M724">
            <v>896.42272143902005</v>
          </cell>
          <cell r="N724">
            <v>48</v>
          </cell>
          <cell r="P724">
            <v>0</v>
          </cell>
          <cell r="Q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975</v>
          </cell>
          <cell r="AF724">
            <v>896</v>
          </cell>
          <cell r="AG724">
            <v>0</v>
          </cell>
          <cell r="AH724">
            <v>79</v>
          </cell>
          <cell r="AI724">
            <v>168</v>
          </cell>
          <cell r="AJ724">
            <v>34</v>
          </cell>
          <cell r="AK724">
            <v>123</v>
          </cell>
          <cell r="AL724">
            <v>26</v>
          </cell>
          <cell r="AM724">
            <v>21</v>
          </cell>
          <cell r="AN724">
            <v>89</v>
          </cell>
          <cell r="AO724">
            <v>171</v>
          </cell>
        </row>
        <row r="725">
          <cell r="B725" t="str">
            <v>08 จอมบึง</v>
          </cell>
          <cell r="C725">
            <v>8565.39</v>
          </cell>
          <cell r="D725">
            <v>10099.89</v>
          </cell>
          <cell r="E725">
            <v>1959.25</v>
          </cell>
          <cell r="F725">
            <v>1959.25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M725">
            <v>9706.8605292677148</v>
          </cell>
          <cell r="N725">
            <v>3610</v>
          </cell>
          <cell r="P725">
            <v>15426</v>
          </cell>
          <cell r="Q725">
            <v>15419.25</v>
          </cell>
          <cell r="Y725">
            <v>14535</v>
          </cell>
          <cell r="Z725">
            <v>14528.25</v>
          </cell>
          <cell r="AA725">
            <v>2241</v>
          </cell>
          <cell r="AB725">
            <v>1998</v>
          </cell>
          <cell r="AC725">
            <v>154.21052631578948</v>
          </cell>
          <cell r="AD725">
            <v>137.54839708843116</v>
          </cell>
          <cell r="AE725">
            <v>9696</v>
          </cell>
          <cell r="AF725">
            <v>9707</v>
          </cell>
          <cell r="AG725">
            <v>60</v>
          </cell>
          <cell r="AH725">
            <v>49</v>
          </cell>
          <cell r="AI725">
            <v>5552</v>
          </cell>
          <cell r="AJ725">
            <v>233</v>
          </cell>
          <cell r="AK725">
            <v>5736</v>
          </cell>
          <cell r="AL725">
            <v>708</v>
          </cell>
          <cell r="AM725">
            <v>789</v>
          </cell>
          <cell r="AN725">
            <v>133</v>
          </cell>
          <cell r="AO725">
            <v>138</v>
          </cell>
        </row>
        <row r="726">
          <cell r="B726" t="str">
            <v>09 สวนผึ้ง</v>
          </cell>
          <cell r="C726">
            <v>13145</v>
          </cell>
          <cell r="D726">
            <v>17060</v>
          </cell>
          <cell r="E726">
            <v>5920</v>
          </cell>
          <cell r="F726">
            <v>10165</v>
          </cell>
          <cell r="G726">
            <v>474</v>
          </cell>
          <cell r="H726">
            <v>6986</v>
          </cell>
          <cell r="I726">
            <v>80.040000000000006</v>
          </cell>
          <cell r="J726">
            <v>687.24790949335954</v>
          </cell>
          <cell r="M726">
            <v>13541.093234347745</v>
          </cell>
          <cell r="N726">
            <v>3293</v>
          </cell>
          <cell r="P726">
            <v>7184</v>
          </cell>
          <cell r="Q726">
            <v>7183.74</v>
          </cell>
          <cell r="Y726">
            <v>6488</v>
          </cell>
          <cell r="Z726">
            <v>6951.74</v>
          </cell>
          <cell r="AA726">
            <v>1031</v>
          </cell>
          <cell r="AB726">
            <v>999</v>
          </cell>
          <cell r="AC726">
            <v>158.95602137330457</v>
          </cell>
          <cell r="AD726">
            <v>143.68508219956445</v>
          </cell>
          <cell r="AE726">
            <v>13825</v>
          </cell>
          <cell r="AF726">
            <v>13541</v>
          </cell>
          <cell r="AG726">
            <v>127</v>
          </cell>
          <cell r="AH726">
            <v>411</v>
          </cell>
          <cell r="AI726">
            <v>7580</v>
          </cell>
          <cell r="AJ726">
            <v>383</v>
          </cell>
          <cell r="AK726">
            <v>7552</v>
          </cell>
          <cell r="AL726">
            <v>1002</v>
          </cell>
          <cell r="AM726">
            <v>1085</v>
          </cell>
          <cell r="AN726">
            <v>141</v>
          </cell>
          <cell r="AO726">
            <v>144</v>
          </cell>
        </row>
        <row r="727">
          <cell r="B727" t="str">
            <v>10 บ้านคา</v>
          </cell>
          <cell r="C727">
            <v>15670</v>
          </cell>
          <cell r="D727">
            <v>18060</v>
          </cell>
          <cell r="E727">
            <v>6996</v>
          </cell>
          <cell r="F727">
            <v>7996</v>
          </cell>
          <cell r="G727">
            <v>867</v>
          </cell>
          <cell r="H727">
            <v>1749</v>
          </cell>
          <cell r="I727">
            <v>123.86</v>
          </cell>
          <cell r="J727">
            <v>218.73436718359179</v>
          </cell>
          <cell r="M727">
            <v>13617.891781744716</v>
          </cell>
          <cell r="N727">
            <v>6377</v>
          </cell>
          <cell r="P727">
            <v>13781</v>
          </cell>
          <cell r="Q727">
            <v>13769</v>
          </cell>
          <cell r="Y727">
            <v>12028.666670000001</v>
          </cell>
          <cell r="Z727">
            <v>12692.666670000001</v>
          </cell>
          <cell r="AA727">
            <v>2106</v>
          </cell>
          <cell r="AB727">
            <v>1947</v>
          </cell>
          <cell r="AC727">
            <v>175.12202326577565</v>
          </cell>
          <cell r="AD727">
            <v>153.39227371358993</v>
          </cell>
          <cell r="AE727">
            <v>13499</v>
          </cell>
          <cell r="AF727">
            <v>13618</v>
          </cell>
          <cell r="AG727">
            <v>198</v>
          </cell>
          <cell r="AH727">
            <v>79</v>
          </cell>
          <cell r="AI727">
            <v>8019</v>
          </cell>
          <cell r="AJ727">
            <v>341</v>
          </cell>
          <cell r="AK727">
            <v>8281</v>
          </cell>
          <cell r="AL727">
            <v>1442</v>
          </cell>
          <cell r="AM727">
            <v>1270</v>
          </cell>
          <cell r="AN727">
            <v>173</v>
          </cell>
          <cell r="AO727">
            <v>153</v>
          </cell>
        </row>
        <row r="728">
          <cell r="B728" t="str">
            <v>เพชรบุรี</v>
          </cell>
          <cell r="C728">
            <v>20182.5</v>
          </cell>
          <cell r="D728">
            <v>23181.5</v>
          </cell>
          <cell r="E728">
            <v>5564</v>
          </cell>
          <cell r="F728">
            <v>7459</v>
          </cell>
          <cell r="G728">
            <v>1885</v>
          </cell>
          <cell r="H728">
            <v>926</v>
          </cell>
          <cell r="I728">
            <v>339</v>
          </cell>
          <cell r="J728">
            <v>124</v>
          </cell>
          <cell r="M728">
            <v>19447.947998211748</v>
          </cell>
          <cell r="N728">
            <v>12145</v>
          </cell>
          <cell r="P728">
            <v>8860.7763200000009</v>
          </cell>
          <cell r="Q728">
            <v>8442.1790900000015</v>
          </cell>
          <cell r="Y728">
            <v>4975.0467800000006</v>
          </cell>
          <cell r="Z728">
            <v>5028.7412299999996</v>
          </cell>
          <cell r="AA728">
            <v>451</v>
          </cell>
          <cell r="AB728">
            <v>543</v>
          </cell>
          <cell r="AC728">
            <v>91</v>
          </cell>
          <cell r="AD728">
            <v>108</v>
          </cell>
          <cell r="AE728">
            <v>19580</v>
          </cell>
          <cell r="AF728">
            <v>19179</v>
          </cell>
          <cell r="AG728">
            <v>69</v>
          </cell>
          <cell r="AH728">
            <v>470</v>
          </cell>
          <cell r="AI728">
            <v>12705</v>
          </cell>
          <cell r="AJ728">
            <v>1405</v>
          </cell>
          <cell r="AK728">
            <v>13490</v>
          </cell>
          <cell r="AL728">
            <v>2057</v>
          </cell>
          <cell r="AM728">
            <v>2293</v>
          </cell>
          <cell r="AN728">
            <v>162</v>
          </cell>
          <cell r="AO728">
            <v>170</v>
          </cell>
        </row>
        <row r="729">
          <cell r="B729" t="str">
            <v>01 เมืองเพชรบุรี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M729">
            <v>0</v>
          </cell>
          <cell r="N729">
            <v>0</v>
          </cell>
          <cell r="P729">
            <v>0</v>
          </cell>
          <cell r="Q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</row>
        <row r="730">
          <cell r="B730" t="str">
            <v>02 เขาย้อย</v>
          </cell>
          <cell r="C730">
            <v>0</v>
          </cell>
          <cell r="D730">
            <v>1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M730">
            <v>35.498939431699995</v>
          </cell>
          <cell r="N730">
            <v>20</v>
          </cell>
          <cell r="P730">
            <v>0</v>
          </cell>
          <cell r="Q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38</v>
          </cell>
          <cell r="AF730">
            <v>20</v>
          </cell>
          <cell r="AG730">
            <v>0</v>
          </cell>
          <cell r="AH730">
            <v>18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</row>
        <row r="731">
          <cell r="B731" t="str">
            <v>03 ชะอำ</v>
          </cell>
          <cell r="C731">
            <v>2712</v>
          </cell>
          <cell r="D731">
            <v>2664</v>
          </cell>
          <cell r="E731">
            <v>1493</v>
          </cell>
          <cell r="F731">
            <v>1483</v>
          </cell>
          <cell r="G731">
            <v>395</v>
          </cell>
          <cell r="H731">
            <v>32</v>
          </cell>
          <cell r="I731">
            <v>264.39999999999998</v>
          </cell>
          <cell r="J731">
            <v>21.308159136884694</v>
          </cell>
          <cell r="M731">
            <v>264.6355226485</v>
          </cell>
          <cell r="N731">
            <v>637</v>
          </cell>
          <cell r="P731">
            <v>280</v>
          </cell>
          <cell r="Q731">
            <v>280</v>
          </cell>
          <cell r="Y731">
            <v>280</v>
          </cell>
          <cell r="Z731">
            <v>280</v>
          </cell>
          <cell r="AA731">
            <v>17</v>
          </cell>
          <cell r="AB731">
            <v>12</v>
          </cell>
          <cell r="AC731">
            <v>60.762500000000003</v>
          </cell>
          <cell r="AD731">
            <v>43.75</v>
          </cell>
          <cell r="AE731">
            <v>1656</v>
          </cell>
          <cell r="AF731">
            <v>1637</v>
          </cell>
          <cell r="AG731">
            <v>0</v>
          </cell>
          <cell r="AH731">
            <v>19</v>
          </cell>
          <cell r="AI731">
            <v>1656</v>
          </cell>
          <cell r="AJ731">
            <v>150</v>
          </cell>
          <cell r="AK731">
            <v>1637</v>
          </cell>
          <cell r="AL731">
            <v>265</v>
          </cell>
          <cell r="AM731">
            <v>222</v>
          </cell>
          <cell r="AN731">
            <v>101</v>
          </cell>
          <cell r="AO731">
            <v>136</v>
          </cell>
        </row>
        <row r="732">
          <cell r="B732" t="str">
            <v>04 ท่ายาง</v>
          </cell>
          <cell r="C732">
            <v>3062.5</v>
          </cell>
          <cell r="D732">
            <v>3063.5</v>
          </cell>
          <cell r="E732">
            <v>444</v>
          </cell>
          <cell r="F732">
            <v>444</v>
          </cell>
          <cell r="G732">
            <v>174</v>
          </cell>
          <cell r="H732">
            <v>291</v>
          </cell>
          <cell r="I732">
            <v>392.49</v>
          </cell>
          <cell r="J732">
            <v>655.85585585585591</v>
          </cell>
          <cell r="M732">
            <v>4589.387887115583</v>
          </cell>
          <cell r="N732">
            <v>1805</v>
          </cell>
          <cell r="P732">
            <v>3976</v>
          </cell>
          <cell r="Q732">
            <v>3892.4444400000002</v>
          </cell>
          <cell r="Y732">
            <v>1582.2222200000001</v>
          </cell>
          <cell r="Z732">
            <v>1682.6666700000001</v>
          </cell>
          <cell r="AA732">
            <v>144</v>
          </cell>
          <cell r="AB732">
            <v>151</v>
          </cell>
          <cell r="AC732">
            <v>91.306741704082498</v>
          </cell>
          <cell r="AD732">
            <v>89.725303574236719</v>
          </cell>
          <cell r="AE732">
            <v>4686</v>
          </cell>
          <cell r="AF732">
            <v>4589</v>
          </cell>
          <cell r="AG732">
            <v>0</v>
          </cell>
          <cell r="AH732">
            <v>97</v>
          </cell>
          <cell r="AI732">
            <v>1683</v>
          </cell>
          <cell r="AJ732">
            <v>247</v>
          </cell>
          <cell r="AK732">
            <v>1833</v>
          </cell>
          <cell r="AL732">
            <v>254</v>
          </cell>
          <cell r="AM732">
            <v>273</v>
          </cell>
          <cell r="AN732">
            <v>75</v>
          </cell>
          <cell r="AO732">
            <v>149</v>
          </cell>
        </row>
        <row r="733">
          <cell r="B733" t="str">
            <v>05 บ้านลาด</v>
          </cell>
          <cell r="C733">
            <v>243</v>
          </cell>
          <cell r="D733">
            <v>140</v>
          </cell>
          <cell r="E733">
            <v>243</v>
          </cell>
          <cell r="F733">
            <v>140</v>
          </cell>
          <cell r="G733">
            <v>4</v>
          </cell>
          <cell r="H733">
            <v>0</v>
          </cell>
          <cell r="I733">
            <v>16</v>
          </cell>
          <cell r="J733">
            <v>1.2738571428571428</v>
          </cell>
          <cell r="M733">
            <v>243.66260377549</v>
          </cell>
          <cell r="N733">
            <v>85</v>
          </cell>
          <cell r="P733">
            <v>0</v>
          </cell>
          <cell r="Q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255</v>
          </cell>
          <cell r="AF733">
            <v>244</v>
          </cell>
          <cell r="AG733">
            <v>0</v>
          </cell>
          <cell r="AH733">
            <v>11</v>
          </cell>
          <cell r="AI733">
            <v>255</v>
          </cell>
          <cell r="AJ733">
            <v>18</v>
          </cell>
          <cell r="AK733">
            <v>244</v>
          </cell>
          <cell r="AL733">
            <v>33</v>
          </cell>
          <cell r="AM733">
            <v>34</v>
          </cell>
          <cell r="AN733">
            <v>129</v>
          </cell>
          <cell r="AO733">
            <v>139</v>
          </cell>
        </row>
        <row r="734">
          <cell r="B734" t="str">
            <v>06 บ้านแหลม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M734">
            <v>0</v>
          </cell>
          <cell r="N734">
            <v>0</v>
          </cell>
          <cell r="P734">
            <v>0</v>
          </cell>
          <cell r="Q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I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</row>
        <row r="735">
          <cell r="B735" t="str">
            <v>07 หนองหญ้าปล้อง</v>
          </cell>
          <cell r="C735">
            <v>2199</v>
          </cell>
          <cell r="D735">
            <v>2925</v>
          </cell>
          <cell r="E735">
            <v>936</v>
          </cell>
          <cell r="F735">
            <v>2402</v>
          </cell>
          <cell r="G735">
            <v>197</v>
          </cell>
          <cell r="H735">
            <v>603</v>
          </cell>
          <cell r="I735">
            <v>210.63</v>
          </cell>
          <cell r="J735">
            <v>250.83263946711074</v>
          </cell>
          <cell r="M735">
            <v>4996.0109991080162</v>
          </cell>
          <cell r="N735">
            <v>3370</v>
          </cell>
          <cell r="P735">
            <v>1127.8596500000001</v>
          </cell>
          <cell r="Q735">
            <v>1127.8596500000001</v>
          </cell>
          <cell r="Y735">
            <v>447.15789000000001</v>
          </cell>
          <cell r="Z735">
            <v>447.15789000000001</v>
          </cell>
          <cell r="AA735">
            <v>38</v>
          </cell>
          <cell r="AB735">
            <v>32</v>
          </cell>
          <cell r="AC735">
            <v>84.790333611244108</v>
          </cell>
          <cell r="AD735">
            <v>72.397991948660462</v>
          </cell>
          <cell r="AE735">
            <v>3526</v>
          </cell>
          <cell r="AF735">
            <v>3370</v>
          </cell>
          <cell r="AG735">
            <v>0</v>
          </cell>
          <cell r="AH735">
            <v>156</v>
          </cell>
          <cell r="AI735">
            <v>2224</v>
          </cell>
          <cell r="AJ735">
            <v>155</v>
          </cell>
          <cell r="AK735">
            <v>2223</v>
          </cell>
          <cell r="AL735">
            <v>307</v>
          </cell>
          <cell r="AM735">
            <v>296</v>
          </cell>
          <cell r="AN735">
            <v>121</v>
          </cell>
          <cell r="AO735">
            <v>133</v>
          </cell>
        </row>
        <row r="736">
          <cell r="B736" t="str">
            <v>08 แก่งกระจาน</v>
          </cell>
          <cell r="C736">
            <v>11966</v>
          </cell>
          <cell r="D736">
            <v>14388</v>
          </cell>
          <cell r="E736">
            <v>2448</v>
          </cell>
          <cell r="F736">
            <v>2990</v>
          </cell>
          <cell r="G736">
            <v>1115</v>
          </cell>
          <cell r="H736">
            <v>0</v>
          </cell>
          <cell r="I736">
            <v>455.55</v>
          </cell>
          <cell r="J736">
            <v>0</v>
          </cell>
          <cell r="M736">
            <v>9318.7520461324584</v>
          </cell>
          <cell r="N736">
            <v>6228</v>
          </cell>
          <cell r="P736">
            <v>3476.9166700000001</v>
          </cell>
          <cell r="Q736">
            <v>3141.875</v>
          </cell>
          <cell r="Y736">
            <v>2665.6666700000001</v>
          </cell>
          <cell r="Z736">
            <v>2618.9166700000001</v>
          </cell>
          <cell r="AA736">
            <v>252</v>
          </cell>
          <cell r="AB736">
            <v>348</v>
          </cell>
          <cell r="AC736">
            <v>94.690508821194811</v>
          </cell>
          <cell r="AD736">
            <v>132.97864876319261</v>
          </cell>
          <cell r="AE736">
            <v>9419</v>
          </cell>
          <cell r="AF736">
            <v>9319</v>
          </cell>
          <cell r="AG736">
            <v>69</v>
          </cell>
          <cell r="AH736">
            <v>169</v>
          </cell>
          <cell r="AI736">
            <v>6887</v>
          </cell>
          <cell r="AJ736">
            <v>835</v>
          </cell>
          <cell r="AK736">
            <v>7553</v>
          </cell>
          <cell r="AL736">
            <v>1198</v>
          </cell>
          <cell r="AM736">
            <v>1468</v>
          </cell>
          <cell r="AN736">
            <v>94</v>
          </cell>
          <cell r="AO736">
            <v>194</v>
          </cell>
        </row>
        <row r="737">
          <cell r="B737" t="str">
            <v>ประจวบคีรีขันธ์</v>
          </cell>
          <cell r="C737">
            <v>242364</v>
          </cell>
          <cell r="D737">
            <v>264579.25</v>
          </cell>
          <cell r="E737">
            <v>441830</v>
          </cell>
          <cell r="F737">
            <v>219068.75</v>
          </cell>
          <cell r="G737">
            <v>77123</v>
          </cell>
          <cell r="H737">
            <v>51873</v>
          </cell>
          <cell r="I737">
            <v>175</v>
          </cell>
          <cell r="J737">
            <v>237</v>
          </cell>
          <cell r="M737">
            <v>365172.50735719502</v>
          </cell>
          <cell r="N737">
            <v>264065</v>
          </cell>
          <cell r="P737">
            <v>281734.14026000001</v>
          </cell>
          <cell r="Q737">
            <v>281353.79836999997</v>
          </cell>
          <cell r="Y737">
            <v>252741.55644000001</v>
          </cell>
          <cell r="Z737">
            <v>264946.90106</v>
          </cell>
          <cell r="AA737">
            <v>58412</v>
          </cell>
          <cell r="AB737">
            <v>54617</v>
          </cell>
          <cell r="AC737">
            <v>231</v>
          </cell>
          <cell r="AD737">
            <v>206</v>
          </cell>
          <cell r="AE737">
            <v>276962</v>
          </cell>
          <cell r="AF737">
            <v>276337</v>
          </cell>
          <cell r="AG737">
            <v>1215</v>
          </cell>
          <cell r="AH737">
            <v>1840</v>
          </cell>
          <cell r="AI737">
            <v>220409</v>
          </cell>
          <cell r="AJ737">
            <v>1117</v>
          </cell>
          <cell r="AK737">
            <v>219684</v>
          </cell>
          <cell r="AL737">
            <v>43875</v>
          </cell>
          <cell r="AM737">
            <v>42762</v>
          </cell>
          <cell r="AN737">
            <v>199</v>
          </cell>
          <cell r="AO737">
            <v>195</v>
          </cell>
        </row>
        <row r="738">
          <cell r="B738" t="str">
            <v>01 เมืองประจวบคีรีขันธ์</v>
          </cell>
          <cell r="C738">
            <v>24362</v>
          </cell>
          <cell r="D738">
            <v>23638</v>
          </cell>
          <cell r="E738">
            <v>18415</v>
          </cell>
          <cell r="F738">
            <v>18443</v>
          </cell>
          <cell r="G738">
            <v>3839</v>
          </cell>
          <cell r="H738">
            <v>2977</v>
          </cell>
          <cell r="I738">
            <v>208.47</v>
          </cell>
          <cell r="J738">
            <v>161.43891991541506</v>
          </cell>
          <cell r="M738">
            <v>42871.579168874079</v>
          </cell>
          <cell r="N738">
            <v>29116</v>
          </cell>
          <cell r="P738">
            <v>47469.757080000003</v>
          </cell>
          <cell r="Q738">
            <v>47469.757080000003</v>
          </cell>
          <cell r="Y738">
            <v>45264.298750000002</v>
          </cell>
          <cell r="Z738">
            <v>45732.21542</v>
          </cell>
          <cell r="AA738">
            <v>10000</v>
          </cell>
          <cell r="AB738">
            <v>8330</v>
          </cell>
          <cell r="AC738">
            <v>220.92746714650031</v>
          </cell>
          <cell r="AD738">
            <v>182.14953570600494</v>
          </cell>
          <cell r="AE738">
            <v>29285</v>
          </cell>
          <cell r="AF738">
            <v>29116</v>
          </cell>
          <cell r="AG738">
            <v>171</v>
          </cell>
          <cell r="AH738">
            <v>340</v>
          </cell>
          <cell r="AI738">
            <v>20576</v>
          </cell>
          <cell r="AJ738">
            <v>102</v>
          </cell>
          <cell r="AK738">
            <v>20338</v>
          </cell>
          <cell r="AL738">
            <v>3893</v>
          </cell>
          <cell r="AM738">
            <v>3688</v>
          </cell>
          <cell r="AN738">
            <v>177</v>
          </cell>
          <cell r="AO738">
            <v>181</v>
          </cell>
        </row>
        <row r="739">
          <cell r="B739" t="str">
            <v>02 กุยบุรี</v>
          </cell>
          <cell r="C739">
            <v>8586</v>
          </cell>
          <cell r="D739">
            <v>9065.25</v>
          </cell>
          <cell r="E739">
            <v>5569</v>
          </cell>
          <cell r="F739">
            <v>5748.75</v>
          </cell>
          <cell r="G739">
            <v>423</v>
          </cell>
          <cell r="H739">
            <v>652</v>
          </cell>
          <cell r="I739">
            <v>75.97</v>
          </cell>
          <cell r="J739">
            <v>113.44500978473582</v>
          </cell>
          <cell r="M739">
            <v>12601.810502128488</v>
          </cell>
          <cell r="N739">
            <v>8364</v>
          </cell>
          <cell r="P739">
            <v>12451</v>
          </cell>
          <cell r="Q739">
            <v>12349.666670000001</v>
          </cell>
          <cell r="Y739">
            <v>10879.333339999999</v>
          </cell>
          <cell r="Z739">
            <v>11378</v>
          </cell>
          <cell r="AA739">
            <v>2307</v>
          </cell>
          <cell r="AB739">
            <v>2269</v>
          </cell>
          <cell r="AC739">
            <v>212.02302517830566</v>
          </cell>
          <cell r="AD739">
            <v>199.44922950782211</v>
          </cell>
          <cell r="AE739">
            <v>8465</v>
          </cell>
          <cell r="AF739">
            <v>8364</v>
          </cell>
          <cell r="AG739">
            <v>0</v>
          </cell>
          <cell r="AH739">
            <v>101</v>
          </cell>
          <cell r="AI739">
            <v>6764</v>
          </cell>
          <cell r="AJ739">
            <v>43</v>
          </cell>
          <cell r="AK739">
            <v>6706</v>
          </cell>
          <cell r="AL739">
            <v>1209</v>
          </cell>
          <cell r="AM739">
            <v>1203</v>
          </cell>
          <cell r="AN739">
            <v>175</v>
          </cell>
          <cell r="AO739">
            <v>179</v>
          </cell>
        </row>
        <row r="740">
          <cell r="B740" t="str">
            <v>03 ทับสะแก</v>
          </cell>
          <cell r="C740">
            <v>13328</v>
          </cell>
          <cell r="D740">
            <v>12988</v>
          </cell>
          <cell r="E740">
            <v>8659</v>
          </cell>
          <cell r="F740">
            <v>7932</v>
          </cell>
          <cell r="G740">
            <v>870</v>
          </cell>
          <cell r="H740">
            <v>1736</v>
          </cell>
          <cell r="I740">
            <v>100.49</v>
          </cell>
          <cell r="J740">
            <v>218.87985375693393</v>
          </cell>
          <cell r="M740">
            <v>12228.500985047465</v>
          </cell>
          <cell r="N740">
            <v>9274</v>
          </cell>
          <cell r="P740">
            <v>6819.5548200000003</v>
          </cell>
          <cell r="Q740">
            <v>6622.5920999999998</v>
          </cell>
          <cell r="Y740">
            <v>6471.1535100000001</v>
          </cell>
          <cell r="Z740">
            <v>6368.7631600000004</v>
          </cell>
          <cell r="AA740">
            <v>1314</v>
          </cell>
          <cell r="AB740">
            <v>1282</v>
          </cell>
          <cell r="AC740">
            <v>202.99420569146724</v>
          </cell>
          <cell r="AD740">
            <v>201.35754925293844</v>
          </cell>
          <cell r="AE740">
            <v>12406</v>
          </cell>
          <cell r="AF740">
            <v>12229</v>
          </cell>
          <cell r="AG740">
            <v>63</v>
          </cell>
          <cell r="AH740">
            <v>240</v>
          </cell>
          <cell r="AI740">
            <v>12406</v>
          </cell>
          <cell r="AJ740">
            <v>66</v>
          </cell>
          <cell r="AK740">
            <v>12229</v>
          </cell>
          <cell r="AL740">
            <v>2437</v>
          </cell>
          <cell r="AM740">
            <v>2380</v>
          </cell>
          <cell r="AN740">
            <v>196</v>
          </cell>
          <cell r="AO740">
            <v>195</v>
          </cell>
        </row>
        <row r="741">
          <cell r="B741" t="str">
            <v>04 บางสะพาน</v>
          </cell>
          <cell r="C741">
            <v>65700</v>
          </cell>
          <cell r="D741">
            <v>74904</v>
          </cell>
          <cell r="E741">
            <v>54666</v>
          </cell>
          <cell r="F741">
            <v>63803</v>
          </cell>
          <cell r="G741">
            <v>18354</v>
          </cell>
          <cell r="H741">
            <v>8836</v>
          </cell>
          <cell r="I741">
            <v>335.74</v>
          </cell>
          <cell r="J741">
            <v>138.49267275833424</v>
          </cell>
          <cell r="M741">
            <v>112594.53129150291</v>
          </cell>
          <cell r="N741">
            <v>79263</v>
          </cell>
          <cell r="P741">
            <v>88587.917860000001</v>
          </cell>
          <cell r="Q741">
            <v>88565.601190000001</v>
          </cell>
          <cell r="Y741">
            <v>74767.50794000001</v>
          </cell>
          <cell r="Z741">
            <v>81418.06452</v>
          </cell>
          <cell r="AA741">
            <v>20192</v>
          </cell>
          <cell r="AB741">
            <v>18050</v>
          </cell>
          <cell r="AC741">
            <v>270.06462477061393</v>
          </cell>
          <cell r="AD741">
            <v>221.69236476883032</v>
          </cell>
          <cell r="AE741">
            <v>79268</v>
          </cell>
          <cell r="AF741">
            <v>79263</v>
          </cell>
          <cell r="AG741">
            <v>392</v>
          </cell>
          <cell r="AH741">
            <v>397</v>
          </cell>
          <cell r="AI741">
            <v>67572</v>
          </cell>
          <cell r="AJ741">
            <v>327</v>
          </cell>
          <cell r="AK741">
            <v>67502</v>
          </cell>
          <cell r="AL741">
            <v>14327</v>
          </cell>
          <cell r="AM741">
            <v>14026</v>
          </cell>
          <cell r="AN741">
            <v>209</v>
          </cell>
          <cell r="AO741">
            <v>208</v>
          </cell>
        </row>
        <row r="742">
          <cell r="B742" t="str">
            <v>05 ปราณบุรี</v>
          </cell>
          <cell r="C742">
            <v>17681</v>
          </cell>
          <cell r="D742">
            <v>17707</v>
          </cell>
          <cell r="E742">
            <v>8230</v>
          </cell>
          <cell r="F742">
            <v>8255</v>
          </cell>
          <cell r="G742">
            <v>1899</v>
          </cell>
          <cell r="H742">
            <v>2456</v>
          </cell>
          <cell r="I742">
            <v>230.79</v>
          </cell>
          <cell r="J742">
            <v>297.54815263476684</v>
          </cell>
          <cell r="M742">
            <v>17543.182335663088</v>
          </cell>
          <cell r="N742">
            <v>8226</v>
          </cell>
          <cell r="P742">
            <v>9037.875</v>
          </cell>
          <cell r="Q742">
            <v>8988.375</v>
          </cell>
          <cell r="Y742">
            <v>9037.875</v>
          </cell>
          <cell r="Z742">
            <v>8988.375</v>
          </cell>
          <cell r="AA742">
            <v>952</v>
          </cell>
          <cell r="AB742">
            <v>917</v>
          </cell>
          <cell r="AC742">
            <v>105.33836770258496</v>
          </cell>
          <cell r="AD742">
            <v>102.07042429805165</v>
          </cell>
          <cell r="AE742">
            <v>17646</v>
          </cell>
          <cell r="AF742">
            <v>17543</v>
          </cell>
          <cell r="AG742">
            <v>59</v>
          </cell>
          <cell r="AH742">
            <v>162</v>
          </cell>
          <cell r="AI742">
            <v>14482</v>
          </cell>
          <cell r="AJ742">
            <v>75</v>
          </cell>
          <cell r="AK742">
            <v>14395</v>
          </cell>
          <cell r="AL742">
            <v>2668</v>
          </cell>
          <cell r="AM742">
            <v>2636</v>
          </cell>
          <cell r="AN742">
            <v>166</v>
          </cell>
          <cell r="AO742">
            <v>183</v>
          </cell>
        </row>
        <row r="743">
          <cell r="B743" t="str">
            <v>06 หัวหิน</v>
          </cell>
          <cell r="C743">
            <v>19437</v>
          </cell>
          <cell r="D743">
            <v>25398</v>
          </cell>
          <cell r="E743">
            <v>11932</v>
          </cell>
          <cell r="F743">
            <v>18171</v>
          </cell>
          <cell r="G743">
            <v>2298</v>
          </cell>
          <cell r="H743">
            <v>4378</v>
          </cell>
          <cell r="I743">
            <v>192.55</v>
          </cell>
          <cell r="J743">
            <v>240.93775796598976</v>
          </cell>
          <cell r="M743">
            <v>39099.757678876114</v>
          </cell>
          <cell r="N743">
            <v>20220</v>
          </cell>
          <cell r="P743">
            <v>14465.5</v>
          </cell>
          <cell r="Q743">
            <v>14457.166670000001</v>
          </cell>
          <cell r="Y743">
            <v>10075.666670000001</v>
          </cell>
          <cell r="Z743">
            <v>12610.666660000001</v>
          </cell>
          <cell r="AA743">
            <v>1607</v>
          </cell>
          <cell r="AB743">
            <v>1753</v>
          </cell>
          <cell r="AC743">
            <v>159.53452206354103</v>
          </cell>
          <cell r="AD743">
            <v>139.01089032512735</v>
          </cell>
          <cell r="AE743">
            <v>20404</v>
          </cell>
          <cell r="AF743">
            <v>20220</v>
          </cell>
          <cell r="AG743">
            <v>53</v>
          </cell>
          <cell r="AH743">
            <v>237</v>
          </cell>
          <cell r="AI743">
            <v>18429</v>
          </cell>
          <cell r="AJ743">
            <v>96</v>
          </cell>
          <cell r="AK743">
            <v>18288</v>
          </cell>
          <cell r="AL743">
            <v>3208</v>
          </cell>
          <cell r="AM743">
            <v>3041</v>
          </cell>
          <cell r="AN743">
            <v>163</v>
          </cell>
          <cell r="AO743">
            <v>166</v>
          </cell>
        </row>
        <row r="744">
          <cell r="B744" t="str">
            <v>07 บางสะพานน้อย</v>
          </cell>
          <cell r="C744">
            <v>86427</v>
          </cell>
          <cell r="D744">
            <v>94716</v>
          </cell>
          <cell r="E744">
            <v>330563</v>
          </cell>
          <cell r="F744">
            <v>91039</v>
          </cell>
          <cell r="G744">
            <v>49214</v>
          </cell>
          <cell r="H744">
            <v>30258</v>
          </cell>
          <cell r="I744">
            <v>148.88</v>
          </cell>
          <cell r="J744">
            <v>332.36305319698153</v>
          </cell>
          <cell r="M744">
            <v>119011.29192917312</v>
          </cell>
          <cell r="N744">
            <v>104200</v>
          </cell>
          <cell r="P744">
            <v>97993.243830000007</v>
          </cell>
          <cell r="Q744">
            <v>97993.243830000007</v>
          </cell>
          <cell r="Y744">
            <v>91692.846229999996</v>
          </cell>
          <cell r="Z744">
            <v>93899.83713</v>
          </cell>
          <cell r="AA744">
            <v>21391</v>
          </cell>
          <cell r="AB744">
            <v>21077</v>
          </cell>
          <cell r="AC744">
            <v>233.29374114620066</v>
          </cell>
          <cell r="AD744">
            <v>224.46258670438232</v>
          </cell>
          <cell r="AE744">
            <v>104022</v>
          </cell>
          <cell r="AF744">
            <v>104200</v>
          </cell>
          <cell r="AG744">
            <v>477</v>
          </cell>
          <cell r="AH744">
            <v>299</v>
          </cell>
          <cell r="AI744">
            <v>75238</v>
          </cell>
          <cell r="AJ744">
            <v>382</v>
          </cell>
          <cell r="AK744">
            <v>75321</v>
          </cell>
          <cell r="AL744">
            <v>15290</v>
          </cell>
          <cell r="AM744">
            <v>14776</v>
          </cell>
          <cell r="AN744">
            <v>176</v>
          </cell>
          <cell r="AO744">
            <v>196</v>
          </cell>
        </row>
        <row r="745">
          <cell r="B745" t="str">
            <v>08 สามร้อยยอด</v>
          </cell>
          <cell r="C745">
            <v>6843</v>
          </cell>
          <cell r="D745">
            <v>6163</v>
          </cell>
          <cell r="E745">
            <v>3796</v>
          </cell>
          <cell r="F745">
            <v>5677</v>
          </cell>
          <cell r="G745">
            <v>226</v>
          </cell>
          <cell r="H745">
            <v>580</v>
          </cell>
          <cell r="I745">
            <v>59.51</v>
          </cell>
          <cell r="J745">
            <v>102.17016029593096</v>
          </cell>
          <cell r="M745">
            <v>9221.8534659297402</v>
          </cell>
          <cell r="N745">
            <v>5402</v>
          </cell>
          <cell r="P745">
            <v>4909.2916699999996</v>
          </cell>
          <cell r="Q745">
            <v>4907.3958300000004</v>
          </cell>
          <cell r="Y745">
            <v>4552.875</v>
          </cell>
          <cell r="Z745">
            <v>4550.9791699999996</v>
          </cell>
          <cell r="AA745">
            <v>649</v>
          </cell>
          <cell r="AB745">
            <v>939</v>
          </cell>
          <cell r="AC745">
            <v>142.48505980506823</v>
          </cell>
          <cell r="AD745">
            <v>206.37903000333881</v>
          </cell>
          <cell r="AE745">
            <v>5466</v>
          </cell>
          <cell r="AF745">
            <v>5402</v>
          </cell>
          <cell r="AG745">
            <v>0</v>
          </cell>
          <cell r="AH745">
            <v>64</v>
          </cell>
          <cell r="AI745">
            <v>4942</v>
          </cell>
          <cell r="AJ745">
            <v>27</v>
          </cell>
          <cell r="AK745">
            <v>4905</v>
          </cell>
          <cell r="AL745">
            <v>843</v>
          </cell>
          <cell r="AM745">
            <v>1012</v>
          </cell>
          <cell r="AN745">
            <v>179</v>
          </cell>
          <cell r="AO745">
            <v>206</v>
          </cell>
        </row>
        <row r="746">
          <cell r="B746" t="str">
            <v>ชุมพร</v>
          </cell>
          <cell r="C746">
            <v>763201.25</v>
          </cell>
          <cell r="D746">
            <v>713466.25</v>
          </cell>
          <cell r="E746">
            <v>524279.75</v>
          </cell>
          <cell r="F746">
            <v>517930.75</v>
          </cell>
          <cell r="G746">
            <v>96449</v>
          </cell>
          <cell r="H746">
            <v>83665</v>
          </cell>
          <cell r="I746">
            <v>184</v>
          </cell>
          <cell r="J746">
            <v>162</v>
          </cell>
          <cell r="M746">
            <v>716602</v>
          </cell>
          <cell r="N746">
            <v>608635</v>
          </cell>
          <cell r="P746">
            <v>451247.54734999995</v>
          </cell>
          <cell r="Q746">
            <v>448447.20011999994</v>
          </cell>
          <cell r="Y746">
            <v>427473.85291999998</v>
          </cell>
          <cell r="Z746">
            <v>437846.28346000001</v>
          </cell>
          <cell r="AA746">
            <v>103698</v>
          </cell>
          <cell r="AB746">
            <v>83959</v>
          </cell>
          <cell r="AC746">
            <v>243</v>
          </cell>
          <cell r="AD746">
            <v>192</v>
          </cell>
          <cell r="AE746">
            <v>739513</v>
          </cell>
          <cell r="AF746">
            <v>718305</v>
          </cell>
          <cell r="AG746">
            <v>10925</v>
          </cell>
          <cell r="AH746">
            <v>32133</v>
          </cell>
          <cell r="AI746">
            <v>506760</v>
          </cell>
          <cell r="AJ746">
            <v>60427</v>
          </cell>
          <cell r="AK746">
            <v>535055</v>
          </cell>
          <cell r="AL746">
            <v>117556</v>
          </cell>
          <cell r="AM746">
            <v>115792</v>
          </cell>
          <cell r="AN746">
            <v>232</v>
          </cell>
          <cell r="AO746">
            <v>216</v>
          </cell>
        </row>
        <row r="747">
          <cell r="B747" t="str">
            <v>01 เมืองชุมพร</v>
          </cell>
          <cell r="C747">
            <v>85554</v>
          </cell>
          <cell r="D747">
            <v>62515</v>
          </cell>
          <cell r="E747">
            <v>66431</v>
          </cell>
          <cell r="F747">
            <v>47349</v>
          </cell>
          <cell r="G747">
            <v>10616</v>
          </cell>
          <cell r="H747">
            <v>7500</v>
          </cell>
          <cell r="I747">
            <v>159.81</v>
          </cell>
          <cell r="J747">
            <v>158.39742634480137</v>
          </cell>
          <cell r="M747">
            <v>56288</v>
          </cell>
          <cell r="N747">
            <v>56036</v>
          </cell>
          <cell r="P747">
            <v>43072.1875</v>
          </cell>
          <cell r="Q747">
            <v>43484.6875</v>
          </cell>
          <cell r="Y747">
            <v>41698.854169999999</v>
          </cell>
          <cell r="Z747">
            <v>40580.520839999997</v>
          </cell>
          <cell r="AA747">
            <v>9108</v>
          </cell>
          <cell r="AB747">
            <v>7759</v>
          </cell>
          <cell r="AC747">
            <v>218.415613920693</v>
          </cell>
          <cell r="AD747">
            <v>191.21165991422006</v>
          </cell>
          <cell r="AE747">
            <v>57830</v>
          </cell>
          <cell r="AF747">
            <v>56036</v>
          </cell>
          <cell r="AG747">
            <v>1166</v>
          </cell>
          <cell r="AH747">
            <v>2960</v>
          </cell>
          <cell r="AI747">
            <v>43467</v>
          </cell>
          <cell r="AJ747">
            <v>4837</v>
          </cell>
          <cell r="AK747">
            <v>45344</v>
          </cell>
          <cell r="AL747">
            <v>10978</v>
          </cell>
          <cell r="AM747">
            <v>10324</v>
          </cell>
          <cell r="AN747">
            <v>264</v>
          </cell>
          <cell r="AO747">
            <v>228</v>
          </cell>
        </row>
        <row r="748">
          <cell r="B748" t="str">
            <v>02 ท่าแซะ</v>
          </cell>
          <cell r="C748">
            <v>117601</v>
          </cell>
          <cell r="D748">
            <v>111616</v>
          </cell>
          <cell r="E748">
            <v>71114</v>
          </cell>
          <cell r="F748">
            <v>71317</v>
          </cell>
          <cell r="G748">
            <v>10415</v>
          </cell>
          <cell r="H748">
            <v>11264</v>
          </cell>
          <cell r="I748">
            <v>146.44999999999999</v>
          </cell>
          <cell r="J748">
            <v>157.94183574743749</v>
          </cell>
          <cell r="M748">
            <v>152296</v>
          </cell>
          <cell r="N748">
            <v>122159</v>
          </cell>
          <cell r="P748">
            <v>83961.717919999996</v>
          </cell>
          <cell r="Q748">
            <v>81052.204029999994</v>
          </cell>
          <cell r="Y748">
            <v>80368.384579999998</v>
          </cell>
          <cell r="Z748">
            <v>80960.537349999999</v>
          </cell>
          <cell r="AA748">
            <v>17954</v>
          </cell>
          <cell r="AB748">
            <v>12747</v>
          </cell>
          <cell r="AC748">
            <v>223.3968578211032</v>
          </cell>
          <cell r="AD748">
            <v>157.44138818848887</v>
          </cell>
          <cell r="AE748">
            <v>159333</v>
          </cell>
          <cell r="AF748">
            <v>152296</v>
          </cell>
          <cell r="AG748">
            <v>1379</v>
          </cell>
          <cell r="AH748">
            <v>8416</v>
          </cell>
          <cell r="AI748">
            <v>90277</v>
          </cell>
          <cell r="AJ748">
            <v>13524</v>
          </cell>
          <cell r="AK748">
            <v>95385</v>
          </cell>
          <cell r="AL748">
            <v>19240</v>
          </cell>
          <cell r="AM748">
            <v>19038</v>
          </cell>
          <cell r="AN748">
            <v>272</v>
          </cell>
          <cell r="AO748">
            <v>200</v>
          </cell>
        </row>
        <row r="749">
          <cell r="B749" t="str">
            <v>03 ปะทิว</v>
          </cell>
          <cell r="C749">
            <v>216324</v>
          </cell>
          <cell r="D749">
            <v>192279</v>
          </cell>
          <cell r="E749">
            <v>149622</v>
          </cell>
          <cell r="F749">
            <v>158242</v>
          </cell>
          <cell r="G749">
            <v>27710</v>
          </cell>
          <cell r="H749">
            <v>16775</v>
          </cell>
          <cell r="I749">
            <v>185.2</v>
          </cell>
          <cell r="J749">
            <v>106.00847436205306</v>
          </cell>
          <cell r="M749">
            <v>183144</v>
          </cell>
          <cell r="N749">
            <v>121153</v>
          </cell>
          <cell r="P749">
            <v>77041.932639999999</v>
          </cell>
          <cell r="Q749">
            <v>77041.932639999999</v>
          </cell>
          <cell r="Y749">
            <v>77041.932639999999</v>
          </cell>
          <cell r="Z749">
            <v>77041.932639999999</v>
          </cell>
          <cell r="AA749">
            <v>18612</v>
          </cell>
          <cell r="AB749">
            <v>12853</v>
          </cell>
          <cell r="AC749">
            <v>241.58702029739214</v>
          </cell>
          <cell r="AD749">
            <v>166.82808891812348</v>
          </cell>
          <cell r="AE749">
            <v>188369</v>
          </cell>
          <cell r="AF749">
            <v>183144</v>
          </cell>
          <cell r="AG749">
            <v>3755</v>
          </cell>
          <cell r="AH749">
            <v>8980</v>
          </cell>
          <cell r="AI749">
            <v>111371</v>
          </cell>
          <cell r="AJ749">
            <v>15563</v>
          </cell>
          <cell r="AK749">
            <v>117954</v>
          </cell>
          <cell r="AL749">
            <v>26482</v>
          </cell>
          <cell r="AM749">
            <v>24542</v>
          </cell>
          <cell r="AN749">
            <v>274</v>
          </cell>
          <cell r="AO749">
            <v>208</v>
          </cell>
        </row>
        <row r="750">
          <cell r="B750" t="str">
            <v>04 พะโต๊ะ</v>
          </cell>
          <cell r="C750">
            <v>41300</v>
          </cell>
          <cell r="D750">
            <v>49223</v>
          </cell>
          <cell r="E750">
            <v>14455</v>
          </cell>
          <cell r="F750">
            <v>14455</v>
          </cell>
          <cell r="G750">
            <v>1304</v>
          </cell>
          <cell r="H750">
            <v>4532</v>
          </cell>
          <cell r="I750">
            <v>90.24</v>
          </cell>
          <cell r="J750">
            <v>313.5256693185749</v>
          </cell>
          <cell r="M750">
            <v>53397</v>
          </cell>
          <cell r="N750">
            <v>52226</v>
          </cell>
          <cell r="P750">
            <v>57782.833330000001</v>
          </cell>
          <cell r="Q750">
            <v>57782.833330000001</v>
          </cell>
          <cell r="Y750">
            <v>56032.166669999999</v>
          </cell>
          <cell r="Z750">
            <v>56032.166669999999</v>
          </cell>
          <cell r="AA750">
            <v>13029</v>
          </cell>
          <cell r="AB750">
            <v>10952</v>
          </cell>
          <cell r="AC750">
            <v>232.51944566165747</v>
          </cell>
          <cell r="AD750">
            <v>195.45515521165194</v>
          </cell>
          <cell r="AE750">
            <v>54520</v>
          </cell>
          <cell r="AF750">
            <v>53397</v>
          </cell>
          <cell r="AG750">
            <v>736</v>
          </cell>
          <cell r="AH750">
            <v>1859</v>
          </cell>
          <cell r="AI750">
            <v>46710</v>
          </cell>
          <cell r="AJ750">
            <v>4218</v>
          </cell>
          <cell r="AK750">
            <v>49069</v>
          </cell>
          <cell r="AL750">
            <v>11108</v>
          </cell>
          <cell r="AM750">
            <v>10793</v>
          </cell>
          <cell r="AN750">
            <v>242</v>
          </cell>
          <cell r="AO750">
            <v>220</v>
          </cell>
        </row>
        <row r="751">
          <cell r="B751" t="str">
            <v>05 สวี</v>
          </cell>
          <cell r="C751">
            <v>127651</v>
          </cell>
          <cell r="D751">
            <v>124063</v>
          </cell>
          <cell r="E751">
            <v>62362</v>
          </cell>
          <cell r="F751">
            <v>65712</v>
          </cell>
          <cell r="G751">
            <v>16158</v>
          </cell>
          <cell r="H751">
            <v>11830</v>
          </cell>
          <cell r="I751">
            <v>259.10000000000002</v>
          </cell>
          <cell r="J751">
            <v>180.02905101046994</v>
          </cell>
          <cell r="M751">
            <v>120278</v>
          </cell>
          <cell r="N751">
            <v>122233</v>
          </cell>
          <cell r="P751">
            <v>104313.0243</v>
          </cell>
          <cell r="Q751">
            <v>104313.0243</v>
          </cell>
          <cell r="Y751">
            <v>95284.579859999998</v>
          </cell>
          <cell r="Z751">
            <v>104313.0243</v>
          </cell>
          <cell r="AA751">
            <v>24819</v>
          </cell>
          <cell r="AB751">
            <v>23851</v>
          </cell>
          <cell r="AC751">
            <v>260.4672336530781</v>
          </cell>
          <cell r="AD751">
            <v>228.64454360700574</v>
          </cell>
          <cell r="AE751">
            <v>125274</v>
          </cell>
          <cell r="AF751">
            <v>122233</v>
          </cell>
          <cell r="AG751">
            <v>979</v>
          </cell>
          <cell r="AH751">
            <v>4020</v>
          </cell>
          <cell r="AI751">
            <v>104344</v>
          </cell>
          <cell r="AJ751">
            <v>9693</v>
          </cell>
          <cell r="AK751">
            <v>110017</v>
          </cell>
          <cell r="AL751">
            <v>25291</v>
          </cell>
          <cell r="AM751">
            <v>25474</v>
          </cell>
          <cell r="AN751">
            <v>242</v>
          </cell>
          <cell r="AO751">
            <v>232</v>
          </cell>
        </row>
        <row r="752">
          <cell r="B752" t="str">
            <v>06 หลังสวน</v>
          </cell>
          <cell r="C752">
            <v>57412</v>
          </cell>
          <cell r="D752">
            <v>57471</v>
          </cell>
          <cell r="E752">
            <v>57312</v>
          </cell>
          <cell r="F752">
            <v>57312</v>
          </cell>
          <cell r="G752">
            <v>13367</v>
          </cell>
          <cell r="H752">
            <v>15905</v>
          </cell>
          <cell r="I752">
            <v>233.23</v>
          </cell>
          <cell r="J752">
            <v>277.52369486320492</v>
          </cell>
          <cell r="M752">
            <v>60262</v>
          </cell>
          <cell r="N752">
            <v>53307</v>
          </cell>
          <cell r="P752">
            <v>40126.393329999999</v>
          </cell>
          <cell r="Q752">
            <v>40126.393329999999</v>
          </cell>
          <cell r="Y752">
            <v>32098.47667</v>
          </cell>
          <cell r="Z752">
            <v>34271.976669999996</v>
          </cell>
          <cell r="AA752">
            <v>7642</v>
          </cell>
          <cell r="AB752">
            <v>6786</v>
          </cell>
          <cell r="AC752">
            <v>238.0781595518003</v>
          </cell>
          <cell r="AD752">
            <v>198.01628743755796</v>
          </cell>
          <cell r="AE752">
            <v>62325</v>
          </cell>
          <cell r="AF752">
            <v>60262</v>
          </cell>
          <cell r="AG752">
            <v>1328</v>
          </cell>
          <cell r="AH752">
            <v>3391</v>
          </cell>
          <cell r="AI752">
            <v>40387</v>
          </cell>
          <cell r="AJ752">
            <v>5267</v>
          </cell>
          <cell r="AK752">
            <v>42263</v>
          </cell>
          <cell r="AL752">
            <v>9260</v>
          </cell>
          <cell r="AM752">
            <v>9465</v>
          </cell>
          <cell r="AN752">
            <v>274</v>
          </cell>
          <cell r="AO752">
            <v>224</v>
          </cell>
        </row>
        <row r="753">
          <cell r="B753" t="str">
            <v>07 ละแม</v>
          </cell>
          <cell r="C753">
            <v>63470.25</v>
          </cell>
          <cell r="D753">
            <v>63470.25</v>
          </cell>
          <cell r="E753">
            <v>58660.75</v>
          </cell>
          <cell r="F753">
            <v>58660.75</v>
          </cell>
          <cell r="G753">
            <v>9880</v>
          </cell>
          <cell r="H753">
            <v>8955</v>
          </cell>
          <cell r="I753">
            <v>168.43</v>
          </cell>
          <cell r="J753">
            <v>152.65205865932501</v>
          </cell>
          <cell r="M753">
            <v>58136</v>
          </cell>
          <cell r="N753">
            <v>54563</v>
          </cell>
          <cell r="P753">
            <v>21427.333330000001</v>
          </cell>
          <cell r="Q753">
            <v>21123.99999</v>
          </cell>
          <cell r="Y753">
            <v>21427.333330000001</v>
          </cell>
          <cell r="Z753">
            <v>21123.99999</v>
          </cell>
          <cell r="AA753">
            <v>6991</v>
          </cell>
          <cell r="AB753">
            <v>4508</v>
          </cell>
          <cell r="AC753">
            <v>326.2590876122801</v>
          </cell>
          <cell r="AD753">
            <v>213.38635369597915</v>
          </cell>
          <cell r="AE753">
            <v>58781</v>
          </cell>
          <cell r="AF753">
            <v>58136</v>
          </cell>
          <cell r="AG753">
            <v>1053</v>
          </cell>
          <cell r="AH753">
            <v>1698</v>
          </cell>
          <cell r="AI753">
            <v>46195</v>
          </cell>
          <cell r="AJ753">
            <v>4660</v>
          </cell>
          <cell r="AK753">
            <v>49157</v>
          </cell>
          <cell r="AL753">
            <v>9669</v>
          </cell>
          <cell r="AM753">
            <v>10489</v>
          </cell>
          <cell r="AN753">
            <v>244</v>
          </cell>
          <cell r="AO753">
            <v>213</v>
          </cell>
        </row>
        <row r="754">
          <cell r="B754" t="str">
            <v>08 ทุ่งตะโก</v>
          </cell>
          <cell r="C754">
            <v>53889</v>
          </cell>
          <cell r="D754">
            <v>52829</v>
          </cell>
          <cell r="E754">
            <v>44323</v>
          </cell>
          <cell r="F754">
            <v>44883</v>
          </cell>
          <cell r="G754">
            <v>6999</v>
          </cell>
          <cell r="H754">
            <v>6904</v>
          </cell>
          <cell r="I754">
            <v>157.91999999999999</v>
          </cell>
          <cell r="J754">
            <v>153.81404986297707</v>
          </cell>
          <cell r="M754">
            <v>32801</v>
          </cell>
          <cell r="N754">
            <v>26958</v>
          </cell>
          <cell r="P754">
            <v>23522.125</v>
          </cell>
          <cell r="Q754">
            <v>23522.125</v>
          </cell>
          <cell r="Y754">
            <v>23522.125</v>
          </cell>
          <cell r="Z754">
            <v>23522.125</v>
          </cell>
          <cell r="AA754">
            <v>5543</v>
          </cell>
          <cell r="AB754">
            <v>4503</v>
          </cell>
          <cell r="AC754">
            <v>235.63453557023442</v>
          </cell>
          <cell r="AD754">
            <v>191.45184232589531</v>
          </cell>
          <cell r="AE754">
            <v>33081</v>
          </cell>
          <cell r="AF754">
            <v>32801</v>
          </cell>
          <cell r="AG754">
            <v>529</v>
          </cell>
          <cell r="AH754">
            <v>809</v>
          </cell>
          <cell r="AI754">
            <v>24009</v>
          </cell>
          <cell r="AJ754">
            <v>2666</v>
          </cell>
          <cell r="AK754">
            <v>25866</v>
          </cell>
          <cell r="AL754">
            <v>5528</v>
          </cell>
          <cell r="AM754">
            <v>5667</v>
          </cell>
          <cell r="AN754">
            <v>232</v>
          </cell>
          <cell r="AO754">
            <v>219</v>
          </cell>
        </row>
        <row r="755">
          <cell r="B755" t="str">
            <v>ระนอง</v>
          </cell>
          <cell r="C755">
            <v>317577</v>
          </cell>
          <cell r="D755">
            <v>301333</v>
          </cell>
          <cell r="E755">
            <v>256509</v>
          </cell>
          <cell r="F755">
            <v>256106</v>
          </cell>
          <cell r="G755">
            <v>38091</v>
          </cell>
          <cell r="H755">
            <v>38914</v>
          </cell>
          <cell r="I755">
            <v>148</v>
          </cell>
          <cell r="J755">
            <v>152</v>
          </cell>
          <cell r="M755">
            <v>320503.626498</v>
          </cell>
          <cell r="N755">
            <v>353269</v>
          </cell>
          <cell r="P755">
            <v>341280.00165999995</v>
          </cell>
          <cell r="Q755">
            <v>335820.00165999995</v>
          </cell>
          <cell r="Y755">
            <v>313425.91833000001</v>
          </cell>
          <cell r="Z755">
            <v>311714.58499</v>
          </cell>
          <cell r="AA755">
            <v>66011</v>
          </cell>
          <cell r="AB755">
            <v>50568</v>
          </cell>
          <cell r="AC755">
            <v>211</v>
          </cell>
          <cell r="AD755">
            <v>162</v>
          </cell>
          <cell r="AE755">
            <v>367705</v>
          </cell>
          <cell r="AF755">
            <v>354385</v>
          </cell>
          <cell r="AG755">
            <v>4329</v>
          </cell>
          <cell r="AH755">
            <v>17649</v>
          </cell>
          <cell r="AI755">
            <v>283048</v>
          </cell>
          <cell r="AJ755">
            <v>15049</v>
          </cell>
          <cell r="AK755">
            <v>280448</v>
          </cell>
          <cell r="AL755">
            <v>64123</v>
          </cell>
          <cell r="AM755">
            <v>57726</v>
          </cell>
          <cell r="AN755">
            <v>227</v>
          </cell>
          <cell r="AO755">
            <v>206</v>
          </cell>
        </row>
        <row r="756">
          <cell r="B756" t="str">
            <v>01 เมืองระนอง</v>
          </cell>
          <cell r="C756">
            <v>54295</v>
          </cell>
          <cell r="D756">
            <v>32340</v>
          </cell>
          <cell r="E756">
            <v>38047</v>
          </cell>
          <cell r="F756">
            <v>32340</v>
          </cell>
          <cell r="G756">
            <v>1365</v>
          </cell>
          <cell r="H756">
            <v>12014</v>
          </cell>
          <cell r="I756">
            <v>35.880000000000003</v>
          </cell>
          <cell r="J756">
            <v>371.47931756338903</v>
          </cell>
          <cell r="M756">
            <v>34425.494310000002</v>
          </cell>
          <cell r="N756">
            <v>33309</v>
          </cell>
          <cell r="P756">
            <v>15970.333329999999</v>
          </cell>
          <cell r="Q756">
            <v>15970.333329999999</v>
          </cell>
          <cell r="Y756">
            <v>15442.333329999999</v>
          </cell>
          <cell r="Z756">
            <v>15442.333329999999</v>
          </cell>
          <cell r="AA756">
            <v>3066</v>
          </cell>
          <cell r="AB756">
            <v>2333</v>
          </cell>
          <cell r="AC756">
            <v>198.52677708453533</v>
          </cell>
          <cell r="AD756">
            <v>151.04744536685897</v>
          </cell>
          <cell r="AE756">
            <v>33922</v>
          </cell>
          <cell r="AF756">
            <v>34425</v>
          </cell>
          <cell r="AG756">
            <v>806</v>
          </cell>
          <cell r="AH756">
            <v>303</v>
          </cell>
          <cell r="AI756">
            <v>32702</v>
          </cell>
          <cell r="AJ756">
            <v>1441</v>
          </cell>
          <cell r="AK756">
            <v>33840</v>
          </cell>
          <cell r="AL756">
            <v>7190</v>
          </cell>
          <cell r="AM756">
            <v>6772</v>
          </cell>
          <cell r="AN756">
            <v>234</v>
          </cell>
          <cell r="AO756">
            <v>200</v>
          </cell>
        </row>
        <row r="757">
          <cell r="B757" t="str">
            <v>02 กระบุรี</v>
          </cell>
          <cell r="C757">
            <v>141592</v>
          </cell>
          <cell r="D757">
            <v>141592</v>
          </cell>
          <cell r="E757">
            <v>112962</v>
          </cell>
          <cell r="F757">
            <v>112962</v>
          </cell>
          <cell r="G757">
            <v>13927</v>
          </cell>
          <cell r="H757">
            <v>11276</v>
          </cell>
          <cell r="I757">
            <v>123.29</v>
          </cell>
          <cell r="J757">
            <v>99.817673199837117</v>
          </cell>
          <cell r="M757">
            <v>181528.08331099999</v>
          </cell>
          <cell r="N757">
            <v>190050</v>
          </cell>
          <cell r="P757">
            <v>205790.76749999999</v>
          </cell>
          <cell r="Q757">
            <v>204630.76749999999</v>
          </cell>
          <cell r="Y757">
            <v>188643.35083000001</v>
          </cell>
          <cell r="Z757">
            <v>191232.01749999999</v>
          </cell>
          <cell r="AA757">
            <v>41187</v>
          </cell>
          <cell r="AB757">
            <v>29820</v>
          </cell>
          <cell r="AC757">
            <v>218.33143210839347</v>
          </cell>
          <cell r="AD757">
            <v>155.93754470419682</v>
          </cell>
          <cell r="AE757">
            <v>194369</v>
          </cell>
          <cell r="AF757">
            <v>190050</v>
          </cell>
          <cell r="AG757">
            <v>1731</v>
          </cell>
          <cell r="AH757">
            <v>6050</v>
          </cell>
          <cell r="AI757">
            <v>153666</v>
          </cell>
          <cell r="AJ757">
            <v>7465</v>
          </cell>
          <cell r="AK757">
            <v>155081</v>
          </cell>
          <cell r="AL757">
            <v>35804</v>
          </cell>
          <cell r="AM757">
            <v>32127</v>
          </cell>
          <cell r="AN757">
            <v>238</v>
          </cell>
          <cell r="AO757">
            <v>207</v>
          </cell>
        </row>
        <row r="758">
          <cell r="B758" t="str">
            <v>03 กะเปอร์</v>
          </cell>
          <cell r="C758">
            <v>36100</v>
          </cell>
          <cell r="D758">
            <v>40600</v>
          </cell>
          <cell r="E758">
            <v>26820</v>
          </cell>
          <cell r="F758">
            <v>31320</v>
          </cell>
          <cell r="G758">
            <v>1713</v>
          </cell>
          <cell r="H758">
            <v>9614</v>
          </cell>
          <cell r="I758">
            <v>63.86</v>
          </cell>
          <cell r="J758">
            <v>306.96679438058749</v>
          </cell>
          <cell r="M758">
            <v>28900.002202</v>
          </cell>
          <cell r="N758">
            <v>40182</v>
          </cell>
          <cell r="P758">
            <v>35149.583330000001</v>
          </cell>
          <cell r="Q758">
            <v>35149.583330000001</v>
          </cell>
          <cell r="Y758">
            <v>33961.583330000001</v>
          </cell>
          <cell r="Z758">
            <v>33961.583330000001</v>
          </cell>
          <cell r="AA758">
            <v>7723</v>
          </cell>
          <cell r="AB758">
            <v>7271</v>
          </cell>
          <cell r="AC758">
            <v>227.41369539881225</v>
          </cell>
          <cell r="AD758">
            <v>214.08459069832185</v>
          </cell>
          <cell r="AE758">
            <v>43715</v>
          </cell>
          <cell r="AF758">
            <v>40182</v>
          </cell>
          <cell r="AG758">
            <v>830</v>
          </cell>
          <cell r="AH758">
            <v>4363</v>
          </cell>
          <cell r="AI758">
            <v>24405</v>
          </cell>
          <cell r="AJ758">
            <v>1920</v>
          </cell>
          <cell r="AK758">
            <v>21962</v>
          </cell>
          <cell r="AL758">
            <v>5034</v>
          </cell>
          <cell r="AM758">
            <v>4702</v>
          </cell>
          <cell r="AN758">
            <v>319</v>
          </cell>
          <cell r="AO758">
            <v>214</v>
          </cell>
        </row>
        <row r="759">
          <cell r="B759" t="str">
            <v>04 ละอุ่น</v>
          </cell>
          <cell r="C759">
            <v>64538</v>
          </cell>
          <cell r="D759">
            <v>64538</v>
          </cell>
          <cell r="E759">
            <v>58564</v>
          </cell>
          <cell r="F759">
            <v>58564</v>
          </cell>
          <cell r="G759">
            <v>21086</v>
          </cell>
          <cell r="H759">
            <v>4214</v>
          </cell>
          <cell r="I759">
            <v>360.05</v>
          </cell>
          <cell r="J759">
            <v>71.952932347517248</v>
          </cell>
          <cell r="M759">
            <v>63275.936278000001</v>
          </cell>
          <cell r="N759">
            <v>68527</v>
          </cell>
          <cell r="P759">
            <v>52002.317499999997</v>
          </cell>
          <cell r="Q759">
            <v>47702.317499999997</v>
          </cell>
          <cell r="Y759">
            <v>49971.650840000002</v>
          </cell>
          <cell r="Z759">
            <v>45671.650829999999</v>
          </cell>
          <cell r="AA759">
            <v>9150</v>
          </cell>
          <cell r="AB759">
            <v>7097</v>
          </cell>
          <cell r="AC759">
            <v>183.09916510294741</v>
          </cell>
          <cell r="AD759">
            <v>155.3843071678169</v>
          </cell>
          <cell r="AE759">
            <v>72657</v>
          </cell>
          <cell r="AF759">
            <v>68527</v>
          </cell>
          <cell r="AG759">
            <v>589</v>
          </cell>
          <cell r="AH759">
            <v>4719</v>
          </cell>
          <cell r="AI759">
            <v>54858</v>
          </cell>
          <cell r="AJ759">
            <v>3375</v>
          </cell>
          <cell r="AK759">
            <v>53514</v>
          </cell>
          <cell r="AL759">
            <v>12075</v>
          </cell>
          <cell r="AM759">
            <v>10703</v>
          </cell>
          <cell r="AN759">
            <v>254</v>
          </cell>
          <cell r="AO759">
            <v>200</v>
          </cell>
        </row>
        <row r="760">
          <cell r="B760" t="str">
            <v>05 สุขสำราญ</v>
          </cell>
          <cell r="C760">
            <v>21052</v>
          </cell>
          <cell r="D760">
            <v>22263</v>
          </cell>
          <cell r="E760">
            <v>20116</v>
          </cell>
          <cell r="F760">
            <v>20920</v>
          </cell>
          <cell r="G760">
            <v>0</v>
          </cell>
          <cell r="H760">
            <v>1796</v>
          </cell>
          <cell r="I760">
            <v>0</v>
          </cell>
          <cell r="J760">
            <v>85.849904397705544</v>
          </cell>
          <cell r="M760">
            <v>12374.110397</v>
          </cell>
          <cell r="N760">
            <v>21201</v>
          </cell>
          <cell r="P760">
            <v>32367</v>
          </cell>
          <cell r="Q760">
            <v>32367</v>
          </cell>
          <cell r="Y760">
            <v>25407</v>
          </cell>
          <cell r="Z760">
            <v>25407</v>
          </cell>
          <cell r="AA760">
            <v>4885</v>
          </cell>
          <cell r="AB760">
            <v>4047</v>
          </cell>
          <cell r="AC760">
            <v>192.28926411343329</v>
          </cell>
          <cell r="AD760">
            <v>159.29717531900656</v>
          </cell>
          <cell r="AE760">
            <v>23042</v>
          </cell>
          <cell r="AF760">
            <v>21201</v>
          </cell>
          <cell r="AG760">
            <v>373</v>
          </cell>
          <cell r="AH760">
            <v>2214</v>
          </cell>
          <cell r="AI760">
            <v>17417</v>
          </cell>
          <cell r="AJ760">
            <v>848</v>
          </cell>
          <cell r="AK760">
            <v>16051</v>
          </cell>
          <cell r="AL760">
            <v>4020</v>
          </cell>
          <cell r="AM760">
            <v>3422</v>
          </cell>
          <cell r="AN760">
            <v>278</v>
          </cell>
          <cell r="AO760">
            <v>213</v>
          </cell>
        </row>
        <row r="761">
          <cell r="B761" t="str">
            <v>สุราษฎร์ธานี</v>
          </cell>
          <cell r="C761">
            <v>3136606.64</v>
          </cell>
          <cell r="D761">
            <v>2773474.19</v>
          </cell>
          <cell r="E761">
            <v>2780329.46</v>
          </cell>
          <cell r="F761">
            <v>2431822.4700000002</v>
          </cell>
          <cell r="G761">
            <v>487121</v>
          </cell>
          <cell r="H761">
            <v>665212</v>
          </cell>
          <cell r="I761">
            <v>175</v>
          </cell>
          <cell r="J761">
            <v>274</v>
          </cell>
          <cell r="M761">
            <v>2183936.297491</v>
          </cell>
          <cell r="N761">
            <v>2210885</v>
          </cell>
          <cell r="P761">
            <v>2353055.91787</v>
          </cell>
          <cell r="Q761">
            <v>2353799.2512100004</v>
          </cell>
          <cell r="Y761">
            <v>2009305.0914599998</v>
          </cell>
          <cell r="Z761">
            <v>2003251.0681499999</v>
          </cell>
          <cell r="AA761">
            <v>493103</v>
          </cell>
          <cell r="AB761">
            <v>432591</v>
          </cell>
          <cell r="AC761">
            <v>245</v>
          </cell>
          <cell r="AD761">
            <v>216</v>
          </cell>
          <cell r="AE761">
            <v>2656426</v>
          </cell>
          <cell r="AF761">
            <v>2463463</v>
          </cell>
          <cell r="AG761">
            <v>45346</v>
          </cell>
          <cell r="AH761">
            <v>238309</v>
          </cell>
          <cell r="AI761">
            <v>2063347</v>
          </cell>
          <cell r="AJ761">
            <v>153434</v>
          </cell>
          <cell r="AK761">
            <v>1977439</v>
          </cell>
          <cell r="AL761">
            <v>500445</v>
          </cell>
          <cell r="AM761">
            <v>456050</v>
          </cell>
          <cell r="AN761">
            <v>243</v>
          </cell>
          <cell r="AO761">
            <v>231</v>
          </cell>
        </row>
        <row r="762">
          <cell r="B762" t="str">
            <v>01 เมืองสุราษฎร์ธานี</v>
          </cell>
          <cell r="C762">
            <v>61993</v>
          </cell>
          <cell r="D762">
            <v>59406</v>
          </cell>
          <cell r="E762">
            <v>59215</v>
          </cell>
          <cell r="F762">
            <v>57982</v>
          </cell>
          <cell r="G762">
            <v>34705</v>
          </cell>
          <cell r="H762">
            <v>68373</v>
          </cell>
          <cell r="I762">
            <v>586.08000000000004</v>
          </cell>
          <cell r="J762">
            <v>1179.2092373495223</v>
          </cell>
          <cell r="M762">
            <v>35733.281386000002</v>
          </cell>
          <cell r="N762">
            <v>35188</v>
          </cell>
          <cell r="P762">
            <v>23050.666669999999</v>
          </cell>
          <cell r="Q762">
            <v>23050.666669999999</v>
          </cell>
          <cell r="Y762">
            <v>17758.666669999999</v>
          </cell>
          <cell r="Z762">
            <v>18738.666669999999</v>
          </cell>
          <cell r="AA762">
            <v>4801</v>
          </cell>
          <cell r="AB762">
            <v>4218</v>
          </cell>
          <cell r="AC762">
            <v>270.34812418268115</v>
          </cell>
          <cell r="AD762">
            <v>225.08419900133694</v>
          </cell>
          <cell r="AE762">
            <v>41783</v>
          </cell>
          <cell r="AF762">
            <v>40466</v>
          </cell>
          <cell r="AG762">
            <v>1524</v>
          </cell>
          <cell r="AH762">
            <v>2841</v>
          </cell>
          <cell r="AI762">
            <v>41783</v>
          </cell>
          <cell r="AJ762">
            <v>2559</v>
          </cell>
          <cell r="AK762">
            <v>40466</v>
          </cell>
          <cell r="AL762">
            <v>8941</v>
          </cell>
          <cell r="AM762">
            <v>9108</v>
          </cell>
          <cell r="AN762">
            <v>236</v>
          </cell>
          <cell r="AO762">
            <v>225</v>
          </cell>
        </row>
        <row r="763">
          <cell r="B763" t="str">
            <v>02 กาญจนดิษฐ์</v>
          </cell>
          <cell r="C763">
            <v>433555.51</v>
          </cell>
          <cell r="D763">
            <v>212245</v>
          </cell>
          <cell r="E763">
            <v>417306.38</v>
          </cell>
          <cell r="F763">
            <v>202241</v>
          </cell>
          <cell r="G763">
            <v>64929</v>
          </cell>
          <cell r="H763">
            <v>34509</v>
          </cell>
          <cell r="I763">
            <v>155.59</v>
          </cell>
          <cell r="J763">
            <v>170.63338694923385</v>
          </cell>
          <cell r="M763">
            <v>213756.30239</v>
          </cell>
          <cell r="N763">
            <v>205665</v>
          </cell>
          <cell r="P763">
            <v>174262.96163000001</v>
          </cell>
          <cell r="Q763">
            <v>174262.96163000001</v>
          </cell>
          <cell r="Y763">
            <v>162198.79496</v>
          </cell>
          <cell r="Z763">
            <v>163889.29496</v>
          </cell>
          <cell r="AA763">
            <v>34119</v>
          </cell>
          <cell r="AB763">
            <v>28046</v>
          </cell>
          <cell r="AC763">
            <v>210.35092569635941</v>
          </cell>
          <cell r="AD763">
            <v>171.12807175493143</v>
          </cell>
          <cell r="AE763">
            <v>228881</v>
          </cell>
          <cell r="AF763">
            <v>213756</v>
          </cell>
          <cell r="AG763">
            <v>4560</v>
          </cell>
          <cell r="AH763">
            <v>19685</v>
          </cell>
          <cell r="AI763">
            <v>192995</v>
          </cell>
          <cell r="AJ763">
            <v>14118</v>
          </cell>
          <cell r="AK763">
            <v>187428</v>
          </cell>
          <cell r="AL763">
            <v>45099</v>
          </cell>
          <cell r="AM763">
            <v>40192</v>
          </cell>
          <cell r="AN763">
            <v>281</v>
          </cell>
          <cell r="AO763">
            <v>214</v>
          </cell>
        </row>
        <row r="764">
          <cell r="B764" t="str">
            <v>03 เกาะสมุย</v>
          </cell>
          <cell r="C764">
            <v>3403</v>
          </cell>
          <cell r="D764">
            <v>3403</v>
          </cell>
          <cell r="E764">
            <v>2371</v>
          </cell>
          <cell r="F764">
            <v>2371</v>
          </cell>
          <cell r="G764">
            <v>1597</v>
          </cell>
          <cell r="H764">
            <v>16</v>
          </cell>
          <cell r="I764">
            <v>673.4</v>
          </cell>
          <cell r="J764">
            <v>6.5752846900042172</v>
          </cell>
          <cell r="M764">
            <v>0</v>
          </cell>
          <cell r="N764">
            <v>2454</v>
          </cell>
          <cell r="P764">
            <v>0</v>
          </cell>
          <cell r="Q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3758</v>
          </cell>
          <cell r="AF764">
            <v>3226</v>
          </cell>
          <cell r="AG764">
            <v>5</v>
          </cell>
          <cell r="AH764">
            <v>537</v>
          </cell>
          <cell r="AI764">
            <v>3017</v>
          </cell>
          <cell r="AJ764">
            <v>172</v>
          </cell>
          <cell r="AK764">
            <v>2652</v>
          </cell>
          <cell r="AL764">
            <v>646</v>
          </cell>
          <cell r="AM764">
            <v>514</v>
          </cell>
          <cell r="AN764">
            <v>193</v>
          </cell>
          <cell r="AO764">
            <v>194</v>
          </cell>
        </row>
        <row r="765">
          <cell r="B765" t="str">
            <v>04 คีรีรัฐนิคม</v>
          </cell>
          <cell r="C765">
            <v>166129</v>
          </cell>
          <cell r="D765">
            <v>149980</v>
          </cell>
          <cell r="E765">
            <v>125889</v>
          </cell>
          <cell r="F765">
            <v>114238</v>
          </cell>
          <cell r="G765">
            <v>7270</v>
          </cell>
          <cell r="H765">
            <v>131792</v>
          </cell>
          <cell r="I765">
            <v>57.75</v>
          </cell>
          <cell r="J765">
            <v>1153.659224601271</v>
          </cell>
          <cell r="M765">
            <v>151706.26784300001</v>
          </cell>
          <cell r="N765">
            <v>169842</v>
          </cell>
          <cell r="P765">
            <v>176148</v>
          </cell>
          <cell r="Q765">
            <v>176148</v>
          </cell>
          <cell r="Y765">
            <v>156558.99999000001</v>
          </cell>
          <cell r="Z765">
            <v>156157.625</v>
          </cell>
          <cell r="AA765">
            <v>37749</v>
          </cell>
          <cell r="AB765">
            <v>32076</v>
          </cell>
          <cell r="AC765">
            <v>241.11511742583403</v>
          </cell>
          <cell r="AD765">
            <v>205.40952878010279</v>
          </cell>
          <cell r="AE765">
            <v>174784</v>
          </cell>
          <cell r="AF765">
            <v>169842</v>
          </cell>
          <cell r="AG765">
            <v>4535</v>
          </cell>
          <cell r="AH765">
            <v>9477</v>
          </cell>
          <cell r="AI765">
            <v>166591</v>
          </cell>
          <cell r="AJ765">
            <v>10457</v>
          </cell>
          <cell r="AK765">
            <v>167571</v>
          </cell>
          <cell r="AL765">
            <v>40044</v>
          </cell>
          <cell r="AM765">
            <v>34421</v>
          </cell>
          <cell r="AN765">
            <v>266</v>
          </cell>
          <cell r="AO765">
            <v>205</v>
          </cell>
        </row>
        <row r="766">
          <cell r="B766" t="str">
            <v>05 ไชยา</v>
          </cell>
          <cell r="C766">
            <v>162070.04999999999</v>
          </cell>
          <cell r="D766">
            <v>157374</v>
          </cell>
          <cell r="E766">
            <v>145333</v>
          </cell>
          <cell r="F766">
            <v>140707</v>
          </cell>
          <cell r="G766">
            <v>49619</v>
          </cell>
          <cell r="H766">
            <v>59741</v>
          </cell>
          <cell r="I766">
            <v>341.41700000000003</v>
          </cell>
          <cell r="J766">
            <v>424.58005287583416</v>
          </cell>
          <cell r="M766">
            <v>141028.15219699999</v>
          </cell>
          <cell r="N766">
            <v>122399</v>
          </cell>
          <cell r="P766">
            <v>141117.29167000001</v>
          </cell>
          <cell r="Q766">
            <v>143442.29167000001</v>
          </cell>
          <cell r="Y766">
            <v>103649.125</v>
          </cell>
          <cell r="Z766">
            <v>103649.125</v>
          </cell>
          <cell r="AA766">
            <v>32534</v>
          </cell>
          <cell r="AB766">
            <v>24413</v>
          </cell>
          <cell r="AC766">
            <v>313.88361026250828</v>
          </cell>
          <cell r="AD766">
            <v>235.53813299330793</v>
          </cell>
          <cell r="AE766">
            <v>160308</v>
          </cell>
          <cell r="AF766">
            <v>141028</v>
          </cell>
          <cell r="AG766">
            <v>1324</v>
          </cell>
          <cell r="AH766">
            <v>20604</v>
          </cell>
          <cell r="AI766">
            <v>113403</v>
          </cell>
          <cell r="AJ766">
            <v>9204</v>
          </cell>
          <cell r="AK766">
            <v>102003</v>
          </cell>
          <cell r="AL766">
            <v>28442</v>
          </cell>
          <cell r="AM766">
            <v>24026</v>
          </cell>
          <cell r="AN766">
            <v>297</v>
          </cell>
          <cell r="AO766">
            <v>236</v>
          </cell>
        </row>
        <row r="767">
          <cell r="B767" t="str">
            <v>06 ดอนสัก</v>
          </cell>
          <cell r="C767">
            <v>134546</v>
          </cell>
          <cell r="D767">
            <v>84977</v>
          </cell>
          <cell r="E767">
            <v>112749</v>
          </cell>
          <cell r="F767">
            <v>65580</v>
          </cell>
          <cell r="G767">
            <v>3569</v>
          </cell>
          <cell r="H767">
            <v>8228</v>
          </cell>
          <cell r="I767">
            <v>31.65</v>
          </cell>
          <cell r="J767">
            <v>125.46723909728576</v>
          </cell>
          <cell r="M767">
            <v>72122.221902000005</v>
          </cell>
          <cell r="N767">
            <v>74266</v>
          </cell>
          <cell r="P767">
            <v>89572.166670000006</v>
          </cell>
          <cell r="Q767">
            <v>89572.166670000006</v>
          </cell>
          <cell r="Y767">
            <v>77525.166660000003</v>
          </cell>
          <cell r="Z767">
            <v>77525.166670000006</v>
          </cell>
          <cell r="AA767">
            <v>14863</v>
          </cell>
          <cell r="AB767">
            <v>12228</v>
          </cell>
          <cell r="AC767">
            <v>191.71623839924808</v>
          </cell>
          <cell r="AD767">
            <v>157.72448086076457</v>
          </cell>
          <cell r="AE767">
            <v>90002</v>
          </cell>
          <cell r="AF767">
            <v>81692</v>
          </cell>
          <cell r="AG767">
            <v>1518</v>
          </cell>
          <cell r="AH767">
            <v>9828</v>
          </cell>
          <cell r="AI767">
            <v>77413</v>
          </cell>
          <cell r="AJ767">
            <v>4848</v>
          </cell>
          <cell r="AK767">
            <v>72433</v>
          </cell>
          <cell r="AL767">
            <v>18906</v>
          </cell>
          <cell r="AM767">
            <v>15304</v>
          </cell>
          <cell r="AN767">
            <v>251</v>
          </cell>
          <cell r="AO767">
            <v>211</v>
          </cell>
        </row>
        <row r="768">
          <cell r="B768" t="str">
            <v>07 ท่าฉาง</v>
          </cell>
          <cell r="C768">
            <v>276476</v>
          </cell>
          <cell r="D768">
            <v>274659</v>
          </cell>
          <cell r="E768">
            <v>259356</v>
          </cell>
          <cell r="F768">
            <v>257373</v>
          </cell>
          <cell r="G768">
            <v>30228</v>
          </cell>
          <cell r="H768">
            <v>22938</v>
          </cell>
          <cell r="I768">
            <v>116.55</v>
          </cell>
          <cell r="J768">
            <v>89.122812882470186</v>
          </cell>
          <cell r="M768">
            <v>192585.213426</v>
          </cell>
          <cell r="N768">
            <v>153327</v>
          </cell>
          <cell r="P768">
            <v>100368.16667000001</v>
          </cell>
          <cell r="Q768">
            <v>100368.16667000001</v>
          </cell>
          <cell r="Y768">
            <v>75215.666670000006</v>
          </cell>
          <cell r="Z768">
            <v>75215.666670000006</v>
          </cell>
          <cell r="AA768">
            <v>21392</v>
          </cell>
          <cell r="AB768">
            <v>16130</v>
          </cell>
          <cell r="AC768">
            <v>284.41526291280559</v>
          </cell>
          <cell r="AD768">
            <v>214.44787284792403</v>
          </cell>
          <cell r="AE768">
            <v>215196</v>
          </cell>
          <cell r="AF768">
            <v>192585</v>
          </cell>
          <cell r="AG768">
            <v>3664</v>
          </cell>
          <cell r="AH768">
            <v>26275</v>
          </cell>
          <cell r="AI768">
            <v>110316.79999999999</v>
          </cell>
          <cell r="AJ768">
            <v>13811</v>
          </cell>
          <cell r="AK768">
            <v>97852.799999999988</v>
          </cell>
          <cell r="AL768">
            <v>27023</v>
          </cell>
          <cell r="AM768">
            <v>21842</v>
          </cell>
          <cell r="AN768">
            <v>353</v>
          </cell>
          <cell r="AO768">
            <v>223</v>
          </cell>
        </row>
        <row r="769">
          <cell r="B769" t="str">
            <v>08 ท่าชนะ</v>
          </cell>
          <cell r="C769">
            <v>210659</v>
          </cell>
          <cell r="D769">
            <v>204756</v>
          </cell>
          <cell r="E769">
            <v>183681</v>
          </cell>
          <cell r="F769">
            <v>177041</v>
          </cell>
          <cell r="G769">
            <v>83568</v>
          </cell>
          <cell r="H769">
            <v>21382</v>
          </cell>
          <cell r="I769">
            <v>454.96</v>
          </cell>
          <cell r="J769">
            <v>120.77534604978507</v>
          </cell>
          <cell r="M769">
            <v>140476.071475</v>
          </cell>
          <cell r="N769">
            <v>165633</v>
          </cell>
          <cell r="P769">
            <v>137801.9</v>
          </cell>
          <cell r="Q769">
            <v>137801.9</v>
          </cell>
          <cell r="Y769">
            <v>116876.88611000001</v>
          </cell>
          <cell r="Z769">
            <v>120942.71944</v>
          </cell>
          <cell r="AA769">
            <v>25861</v>
          </cell>
          <cell r="AB769">
            <v>24459</v>
          </cell>
          <cell r="AC769">
            <v>221.26682796383406</v>
          </cell>
          <cell r="AD769">
            <v>202.23935333696841</v>
          </cell>
          <cell r="AE769">
            <v>182975</v>
          </cell>
          <cell r="AF769">
            <v>180675</v>
          </cell>
          <cell r="AG769">
            <v>1546</v>
          </cell>
          <cell r="AH769">
            <v>3846</v>
          </cell>
          <cell r="AI769">
            <v>165911</v>
          </cell>
          <cell r="AJ769">
            <v>9825</v>
          </cell>
          <cell r="AK769">
            <v>171890</v>
          </cell>
          <cell r="AL769">
            <v>41232</v>
          </cell>
          <cell r="AM769">
            <v>39524</v>
          </cell>
          <cell r="AN769">
            <v>261</v>
          </cell>
          <cell r="AO769">
            <v>230</v>
          </cell>
        </row>
        <row r="770">
          <cell r="B770" t="str">
            <v>09 บ้านนาสาร</v>
          </cell>
          <cell r="C770">
            <v>227224</v>
          </cell>
          <cell r="D770">
            <v>185161</v>
          </cell>
          <cell r="E770">
            <v>169919</v>
          </cell>
          <cell r="F770">
            <v>127856</v>
          </cell>
          <cell r="G770">
            <v>5488</v>
          </cell>
          <cell r="H770">
            <v>44182</v>
          </cell>
          <cell r="I770">
            <v>32.299999999999997</v>
          </cell>
          <cell r="J770">
            <v>345.56369282630459</v>
          </cell>
          <cell r="M770">
            <v>164351.01162899999</v>
          </cell>
          <cell r="N770">
            <v>132747</v>
          </cell>
          <cell r="P770">
            <v>168506.625</v>
          </cell>
          <cell r="Q770">
            <v>176834.125</v>
          </cell>
          <cell r="Y770">
            <v>143651.75</v>
          </cell>
          <cell r="Z770">
            <v>143651.75</v>
          </cell>
          <cell r="AA770">
            <v>39500</v>
          </cell>
          <cell r="AB770">
            <v>35409</v>
          </cell>
          <cell r="AC770">
            <v>274.96777991065193</v>
          </cell>
          <cell r="AD770">
            <v>246.49496670475645</v>
          </cell>
          <cell r="AE770">
            <v>183100</v>
          </cell>
          <cell r="AF770">
            <v>164351</v>
          </cell>
          <cell r="AG770">
            <v>3032</v>
          </cell>
          <cell r="AH770">
            <v>21781</v>
          </cell>
          <cell r="AI770">
            <v>117680</v>
          </cell>
          <cell r="AJ770">
            <v>10844</v>
          </cell>
          <cell r="AK770">
            <v>106743</v>
          </cell>
          <cell r="AL770">
            <v>28484</v>
          </cell>
          <cell r="AM770">
            <v>26312</v>
          </cell>
          <cell r="AN770">
            <v>348</v>
          </cell>
          <cell r="AO770">
            <v>246</v>
          </cell>
        </row>
        <row r="771">
          <cell r="B771" t="str">
            <v>10 พนม</v>
          </cell>
          <cell r="C771">
            <v>135265.48000000001</v>
          </cell>
          <cell r="D771">
            <v>131891.48000000001</v>
          </cell>
          <cell r="E771">
            <v>123153.48</v>
          </cell>
          <cell r="F771">
            <v>117962.48</v>
          </cell>
          <cell r="G771">
            <v>85812</v>
          </cell>
          <cell r="H771">
            <v>72172</v>
          </cell>
          <cell r="I771">
            <v>696.79</v>
          </cell>
          <cell r="J771">
            <v>611.82165719133752</v>
          </cell>
          <cell r="M771">
            <v>119870.138903</v>
          </cell>
          <cell r="N771">
            <v>175837</v>
          </cell>
          <cell r="P771">
            <v>184909.71491000001</v>
          </cell>
          <cell r="Q771">
            <v>184909.71491000001</v>
          </cell>
          <cell r="Y771">
            <v>155494.79825000002</v>
          </cell>
          <cell r="Z771">
            <v>148448.71492</v>
          </cell>
          <cell r="AA771">
            <v>35194</v>
          </cell>
          <cell r="AB771">
            <v>33273</v>
          </cell>
          <cell r="AC771">
            <v>226.33578855284949</v>
          </cell>
          <cell r="AD771">
            <v>224.13877480354816</v>
          </cell>
          <cell r="AE771">
            <v>190173</v>
          </cell>
          <cell r="AF771">
            <v>185404</v>
          </cell>
          <cell r="AG771">
            <v>5764</v>
          </cell>
          <cell r="AH771">
            <v>10533</v>
          </cell>
          <cell r="AI771">
            <v>170816</v>
          </cell>
          <cell r="AJ771">
            <v>10324</v>
          </cell>
          <cell r="AK771">
            <v>170607</v>
          </cell>
          <cell r="AL771">
            <v>42877</v>
          </cell>
          <cell r="AM771">
            <v>41059</v>
          </cell>
          <cell r="AN771">
            <v>254</v>
          </cell>
          <cell r="AO771">
            <v>241</v>
          </cell>
        </row>
        <row r="772">
          <cell r="B772" t="str">
            <v>11 พระแสง</v>
          </cell>
          <cell r="C772">
            <v>340790</v>
          </cell>
          <cell r="D772">
            <v>340450</v>
          </cell>
          <cell r="E772">
            <v>296607</v>
          </cell>
          <cell r="F772">
            <v>296294</v>
          </cell>
          <cell r="G772">
            <v>21424</v>
          </cell>
          <cell r="H772">
            <v>22673</v>
          </cell>
          <cell r="I772">
            <v>72.23</v>
          </cell>
          <cell r="J772">
            <v>76.523309921901898</v>
          </cell>
          <cell r="M772">
            <v>145345.24649399999</v>
          </cell>
          <cell r="N772">
            <v>191903</v>
          </cell>
          <cell r="P772">
            <v>202748.75</v>
          </cell>
          <cell r="Q772">
            <v>202748.75</v>
          </cell>
          <cell r="Y772">
            <v>160406.25</v>
          </cell>
          <cell r="Z772">
            <v>160406.25</v>
          </cell>
          <cell r="AA772">
            <v>38324</v>
          </cell>
          <cell r="AB772">
            <v>33745</v>
          </cell>
          <cell r="AC772">
            <v>238.91721973289691</v>
          </cell>
          <cell r="AD772">
            <v>210.37341126047147</v>
          </cell>
          <cell r="AE772">
            <v>229102</v>
          </cell>
          <cell r="AF772">
            <v>213095</v>
          </cell>
          <cell r="AG772">
            <v>3357</v>
          </cell>
          <cell r="AH772">
            <v>19364</v>
          </cell>
          <cell r="AI772">
            <v>189913</v>
          </cell>
          <cell r="AJ772">
            <v>11189</v>
          </cell>
          <cell r="AK772">
            <v>181738</v>
          </cell>
          <cell r="AL772">
            <v>49008</v>
          </cell>
          <cell r="AM772">
            <v>45051</v>
          </cell>
          <cell r="AN772">
            <v>269</v>
          </cell>
          <cell r="AO772">
            <v>248</v>
          </cell>
        </row>
        <row r="773">
          <cell r="B773" t="str">
            <v>12 พุนพิน</v>
          </cell>
          <cell r="C773">
            <v>236982</v>
          </cell>
          <cell r="D773">
            <v>236982</v>
          </cell>
          <cell r="E773">
            <v>225770</v>
          </cell>
          <cell r="F773">
            <v>225770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M773">
            <v>233990.706661</v>
          </cell>
          <cell r="N773">
            <v>192077</v>
          </cell>
          <cell r="P773">
            <v>235260.375</v>
          </cell>
          <cell r="Q773">
            <v>235260.375</v>
          </cell>
          <cell r="Y773">
            <v>204662.45834000001</v>
          </cell>
          <cell r="Z773">
            <v>206051.79167000001</v>
          </cell>
          <cell r="AA773">
            <v>47979</v>
          </cell>
          <cell r="AB773">
            <v>47783</v>
          </cell>
          <cell r="AC773">
            <v>234.43191753249218</v>
          </cell>
          <cell r="AD773">
            <v>231.89859284604782</v>
          </cell>
          <cell r="AE773">
            <v>256411</v>
          </cell>
          <cell r="AF773">
            <v>233991</v>
          </cell>
          <cell r="AG773">
            <v>2629</v>
          </cell>
          <cell r="AH773">
            <v>25049</v>
          </cell>
          <cell r="AI773">
            <v>180446</v>
          </cell>
          <cell r="AJ773">
            <v>15369</v>
          </cell>
          <cell r="AK773">
            <v>170766</v>
          </cell>
          <cell r="AL773">
            <v>41188</v>
          </cell>
          <cell r="AM773">
            <v>39600</v>
          </cell>
          <cell r="AN773">
            <v>330</v>
          </cell>
          <cell r="AO773">
            <v>232</v>
          </cell>
        </row>
        <row r="774">
          <cell r="B774" t="str">
            <v>13 เวียงสระ</v>
          </cell>
          <cell r="C774">
            <v>130064</v>
          </cell>
          <cell r="D774">
            <v>124234</v>
          </cell>
          <cell r="E774">
            <v>108932</v>
          </cell>
          <cell r="F774">
            <v>104962</v>
          </cell>
          <cell r="G774">
            <v>10674</v>
          </cell>
          <cell r="H774">
            <v>4534</v>
          </cell>
          <cell r="I774">
            <v>97.99</v>
          </cell>
          <cell r="J774">
            <v>43.197964025075741</v>
          </cell>
          <cell r="M774">
            <v>101414.892859</v>
          </cell>
          <cell r="N774">
            <v>113708</v>
          </cell>
          <cell r="P774">
            <v>96347.797149999999</v>
          </cell>
          <cell r="Q774">
            <v>96347.797149999999</v>
          </cell>
          <cell r="Y774">
            <v>83738.442979999993</v>
          </cell>
          <cell r="Z774">
            <v>86434.192979999993</v>
          </cell>
          <cell r="AA774">
            <v>20188</v>
          </cell>
          <cell r="AB774">
            <v>18000</v>
          </cell>
          <cell r="AC774">
            <v>241.08087971998262</v>
          </cell>
          <cell r="AD774">
            <v>208.25398190823719</v>
          </cell>
          <cell r="AE774">
            <v>132650</v>
          </cell>
          <cell r="AF774">
            <v>127779</v>
          </cell>
          <cell r="AG774">
            <v>1895</v>
          </cell>
          <cell r="AH774">
            <v>6766</v>
          </cell>
          <cell r="AI774">
            <v>112117</v>
          </cell>
          <cell r="AJ774">
            <v>7109</v>
          </cell>
          <cell r="AK774">
            <v>112460</v>
          </cell>
          <cell r="AL774">
            <v>28207</v>
          </cell>
          <cell r="AM774">
            <v>26529</v>
          </cell>
          <cell r="AN774">
            <v>281</v>
          </cell>
          <cell r="AO774">
            <v>236</v>
          </cell>
        </row>
        <row r="775">
          <cell r="B775" t="str">
            <v>14 เกาะพะงัน</v>
          </cell>
          <cell r="C775">
            <v>1904</v>
          </cell>
          <cell r="D775">
            <v>1495.11</v>
          </cell>
          <cell r="E775">
            <v>1420</v>
          </cell>
          <cell r="F775">
            <v>1436.39</v>
          </cell>
          <cell r="G775">
            <v>881</v>
          </cell>
          <cell r="H775">
            <v>163</v>
          </cell>
          <cell r="I775">
            <v>620.08000000000004</v>
          </cell>
          <cell r="J775">
            <v>113.67386294808512</v>
          </cell>
          <cell r="M775">
            <v>0</v>
          </cell>
          <cell r="N775">
            <v>225</v>
          </cell>
          <cell r="P775">
            <v>0</v>
          </cell>
          <cell r="Q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1602</v>
          </cell>
          <cell r="AF775">
            <v>1246</v>
          </cell>
          <cell r="AG775">
            <v>0</v>
          </cell>
          <cell r="AH775">
            <v>356</v>
          </cell>
          <cell r="AI775">
            <v>1168</v>
          </cell>
          <cell r="AJ775">
            <v>66</v>
          </cell>
          <cell r="AK775">
            <v>878</v>
          </cell>
          <cell r="AL775">
            <v>243</v>
          </cell>
          <cell r="AM775">
            <v>169</v>
          </cell>
          <cell r="AN775">
            <v>183</v>
          </cell>
          <cell r="AO775">
            <v>192</v>
          </cell>
        </row>
        <row r="776">
          <cell r="B776" t="str">
            <v>15 เคียนซา</v>
          </cell>
          <cell r="C776">
            <v>279026</v>
          </cell>
          <cell r="D776">
            <v>281827</v>
          </cell>
          <cell r="E776">
            <v>258178</v>
          </cell>
          <cell r="F776">
            <v>258178</v>
          </cell>
          <cell r="G776">
            <v>27403</v>
          </cell>
          <cell r="H776">
            <v>28230</v>
          </cell>
          <cell r="I776">
            <v>106.14</v>
          </cell>
          <cell r="J776">
            <v>109.34225026919411</v>
          </cell>
          <cell r="M776">
            <v>212680.317346</v>
          </cell>
          <cell r="N776">
            <v>209225</v>
          </cell>
          <cell r="P776">
            <v>257746.75</v>
          </cell>
          <cell r="Q776">
            <v>257746.75</v>
          </cell>
          <cell r="Y776">
            <v>222827</v>
          </cell>
          <cell r="Z776">
            <v>222827</v>
          </cell>
          <cell r="AA776">
            <v>52611</v>
          </cell>
          <cell r="AB776">
            <v>49758</v>
          </cell>
          <cell r="AC776">
            <v>236.10606023206344</v>
          </cell>
          <cell r="AD776">
            <v>223.30316898813879</v>
          </cell>
          <cell r="AE776">
            <v>239412</v>
          </cell>
          <cell r="AF776">
            <v>212680</v>
          </cell>
          <cell r="AG776">
            <v>3008</v>
          </cell>
          <cell r="AH776">
            <v>29740</v>
          </cell>
          <cell r="AI776">
            <v>184903.2</v>
          </cell>
          <cell r="AJ776">
            <v>15619</v>
          </cell>
          <cell r="AK776">
            <v>170782.2</v>
          </cell>
          <cell r="AL776">
            <v>41379</v>
          </cell>
          <cell r="AM776">
            <v>38136</v>
          </cell>
          <cell r="AN776">
            <v>335</v>
          </cell>
          <cell r="AO776">
            <v>223</v>
          </cell>
        </row>
        <row r="777">
          <cell r="B777" t="str">
            <v>16 บ้านตาขุน</v>
          </cell>
          <cell r="C777">
            <v>53508</v>
          </cell>
          <cell r="D777">
            <v>53498</v>
          </cell>
          <cell r="E777">
            <v>41404</v>
          </cell>
          <cell r="F777">
            <v>41374</v>
          </cell>
          <cell r="G777">
            <v>8462</v>
          </cell>
          <cell r="H777">
            <v>4451</v>
          </cell>
          <cell r="I777">
            <v>204.37</v>
          </cell>
          <cell r="J777">
            <v>107.57817711606323</v>
          </cell>
          <cell r="M777">
            <v>35749.848237999999</v>
          </cell>
          <cell r="N777">
            <v>37583</v>
          </cell>
          <cell r="P777">
            <v>42154.25</v>
          </cell>
          <cell r="Q777">
            <v>42154.25</v>
          </cell>
          <cell r="Y777">
            <v>40920.5</v>
          </cell>
          <cell r="Z777">
            <v>42154.25</v>
          </cell>
          <cell r="AA777">
            <v>10253</v>
          </cell>
          <cell r="AB777">
            <v>9070</v>
          </cell>
          <cell r="AC777">
            <v>250.56389829058784</v>
          </cell>
          <cell r="AD777">
            <v>215.16341768623568</v>
          </cell>
          <cell r="AE777">
            <v>42919</v>
          </cell>
          <cell r="AF777">
            <v>38791</v>
          </cell>
          <cell r="AG777">
            <v>897</v>
          </cell>
          <cell r="AH777">
            <v>5025</v>
          </cell>
          <cell r="AI777">
            <v>28109</v>
          </cell>
          <cell r="AJ777">
            <v>2637</v>
          </cell>
          <cell r="AK777">
            <v>25721</v>
          </cell>
          <cell r="AL777">
            <v>7754</v>
          </cell>
          <cell r="AM777">
            <v>6287</v>
          </cell>
          <cell r="AN777">
            <v>371</v>
          </cell>
          <cell r="AO777">
            <v>244</v>
          </cell>
        </row>
        <row r="778">
          <cell r="B778" t="str">
            <v>17 บ้านนาเดิม</v>
          </cell>
          <cell r="C778">
            <v>78007.600000000006</v>
          </cell>
          <cell r="D778">
            <v>72569.600000000006</v>
          </cell>
          <cell r="E778">
            <v>69177.600000000006</v>
          </cell>
          <cell r="F778">
            <v>63739.6</v>
          </cell>
          <cell r="G778">
            <v>19408</v>
          </cell>
          <cell r="H778">
            <v>19709</v>
          </cell>
          <cell r="I778">
            <v>280.55</v>
          </cell>
          <cell r="J778">
            <v>309.20562789851209</v>
          </cell>
          <cell r="M778">
            <v>55745.331672</v>
          </cell>
          <cell r="N778">
            <v>62495</v>
          </cell>
          <cell r="P778">
            <v>103963.1875</v>
          </cell>
          <cell r="Q778">
            <v>103963.1875</v>
          </cell>
          <cell r="Y778">
            <v>87811.1875</v>
          </cell>
          <cell r="Z778">
            <v>87811.1875</v>
          </cell>
          <cell r="AA778">
            <v>25327</v>
          </cell>
          <cell r="AB778">
            <v>21536</v>
          </cell>
          <cell r="AC778">
            <v>288.42158257647975</v>
          </cell>
          <cell r="AD778">
            <v>245.24812589136206</v>
          </cell>
          <cell r="AE778">
            <v>65796</v>
          </cell>
          <cell r="AF778">
            <v>64210</v>
          </cell>
          <cell r="AG778">
            <v>2826</v>
          </cell>
          <cell r="AH778">
            <v>4412</v>
          </cell>
          <cell r="AI778">
            <v>55022</v>
          </cell>
          <cell r="AJ778">
            <v>3583</v>
          </cell>
          <cell r="AK778">
            <v>54193</v>
          </cell>
          <cell r="AL778">
            <v>14673</v>
          </cell>
          <cell r="AM778">
            <v>13291</v>
          </cell>
          <cell r="AN778">
            <v>274</v>
          </cell>
          <cell r="AO778">
            <v>245</v>
          </cell>
        </row>
        <row r="779">
          <cell r="B779" t="str">
            <v>18 ชัยบุรี</v>
          </cell>
          <cell r="C779">
            <v>100685</v>
          </cell>
          <cell r="D779">
            <v>103165</v>
          </cell>
          <cell r="E779">
            <v>86913</v>
          </cell>
          <cell r="F779">
            <v>89144</v>
          </cell>
          <cell r="G779">
            <v>28014</v>
          </cell>
          <cell r="H779">
            <v>82730</v>
          </cell>
          <cell r="I779">
            <v>322.32</v>
          </cell>
          <cell r="J779">
            <v>928.04750291662924</v>
          </cell>
          <cell r="M779">
            <v>104998.768209</v>
          </cell>
          <cell r="N779">
            <v>78233</v>
          </cell>
          <cell r="P779">
            <v>93700.981669999994</v>
          </cell>
          <cell r="Q779">
            <v>86458.481669999994</v>
          </cell>
          <cell r="Y779">
            <v>74793.065000000002</v>
          </cell>
          <cell r="Z779">
            <v>66798</v>
          </cell>
          <cell r="AA779">
            <v>14419</v>
          </cell>
          <cell r="AB779">
            <v>13390</v>
          </cell>
          <cell r="AC779">
            <v>192.78665668320986</v>
          </cell>
          <cell r="AD779">
            <v>200.4606633265966</v>
          </cell>
          <cell r="AE779">
            <v>119823</v>
          </cell>
          <cell r="AF779">
            <v>104999</v>
          </cell>
          <cell r="AG779">
            <v>1790</v>
          </cell>
          <cell r="AH779">
            <v>16614</v>
          </cell>
          <cell r="AI779">
            <v>68155</v>
          </cell>
          <cell r="AJ779">
            <v>6468</v>
          </cell>
          <cell r="AK779">
            <v>58009</v>
          </cell>
          <cell r="AL779">
            <v>16620</v>
          </cell>
          <cell r="AM779">
            <v>14947</v>
          </cell>
          <cell r="AN779">
            <v>341</v>
          </cell>
          <cell r="AO779">
            <v>258</v>
          </cell>
        </row>
        <row r="780">
          <cell r="B780" t="str">
            <v>19 วิภาวดี</v>
          </cell>
          <cell r="C780">
            <v>104319</v>
          </cell>
          <cell r="D780">
            <v>95401</v>
          </cell>
          <cell r="E780">
            <v>92955</v>
          </cell>
          <cell r="F780">
            <v>87573</v>
          </cell>
          <cell r="G780">
            <v>4070</v>
          </cell>
          <cell r="H780">
            <v>39389</v>
          </cell>
          <cell r="I780">
            <v>43.79</v>
          </cell>
          <cell r="J780">
            <v>449.78697715049162</v>
          </cell>
          <cell r="M780">
            <v>62382.524860999998</v>
          </cell>
          <cell r="N780">
            <v>88078</v>
          </cell>
          <cell r="P780">
            <v>125396.33332999999</v>
          </cell>
          <cell r="Q780">
            <v>122729.66667000001</v>
          </cell>
          <cell r="Y780">
            <v>125216.33332999999</v>
          </cell>
          <cell r="Z780">
            <v>122549.66667000001</v>
          </cell>
          <cell r="AA780">
            <v>37989</v>
          </cell>
          <cell r="AB780">
            <v>29057</v>
          </cell>
          <cell r="AC780">
            <v>303.38967849339122</v>
          </cell>
          <cell r="AD780">
            <v>237.10491981291651</v>
          </cell>
          <cell r="AE780">
            <v>97751</v>
          </cell>
          <cell r="AF780">
            <v>93647</v>
          </cell>
          <cell r="AG780">
            <v>1472</v>
          </cell>
          <cell r="AH780">
            <v>5576</v>
          </cell>
          <cell r="AI780">
            <v>83588</v>
          </cell>
          <cell r="AJ780">
            <v>5234</v>
          </cell>
          <cell r="AK780">
            <v>83246</v>
          </cell>
          <cell r="AL780">
            <v>19679</v>
          </cell>
          <cell r="AM780">
            <v>19738</v>
          </cell>
          <cell r="AN780">
            <v>259</v>
          </cell>
          <cell r="AO780">
            <v>237</v>
          </cell>
        </row>
        <row r="781">
          <cell r="B781" t="str">
            <v>พังงา</v>
          </cell>
          <cell r="C781">
            <v>715916</v>
          </cell>
          <cell r="D781">
            <v>605807.63</v>
          </cell>
          <cell r="E781">
            <v>609941</v>
          </cell>
          <cell r="F781">
            <v>516461.39</v>
          </cell>
          <cell r="G781">
            <v>162278</v>
          </cell>
          <cell r="H781">
            <v>83949</v>
          </cell>
          <cell r="I781">
            <v>266</v>
          </cell>
          <cell r="J781">
            <v>163</v>
          </cell>
          <cell r="M781">
            <v>522461.78151300002</v>
          </cell>
          <cell r="N781">
            <v>524134</v>
          </cell>
          <cell r="P781">
            <v>473090.58749999997</v>
          </cell>
          <cell r="Q781">
            <v>470874.21248999995</v>
          </cell>
          <cell r="Y781">
            <v>417925.53493999998</v>
          </cell>
          <cell r="Z781">
            <v>425135.15994000004</v>
          </cell>
          <cell r="AA781">
            <v>82665</v>
          </cell>
          <cell r="AB781">
            <v>75860</v>
          </cell>
          <cell r="AC781">
            <v>198</v>
          </cell>
          <cell r="AD781">
            <v>178</v>
          </cell>
          <cell r="AE781">
            <v>632466</v>
          </cell>
          <cell r="AF781">
            <v>601182</v>
          </cell>
          <cell r="AG781">
            <v>6848</v>
          </cell>
          <cell r="AH781">
            <v>38132</v>
          </cell>
          <cell r="AI781">
            <v>587962</v>
          </cell>
          <cell r="AJ781">
            <v>39363</v>
          </cell>
          <cell r="AK781">
            <v>574632</v>
          </cell>
          <cell r="AL781">
            <v>141500</v>
          </cell>
          <cell r="AM781">
            <v>128381</v>
          </cell>
          <cell r="AN781">
            <v>241</v>
          </cell>
          <cell r="AO781">
            <v>223</v>
          </cell>
        </row>
        <row r="782">
          <cell r="B782" t="str">
            <v>01 เมืองพังงา</v>
          </cell>
          <cell r="C782">
            <v>82336</v>
          </cell>
          <cell r="D782">
            <v>82336</v>
          </cell>
          <cell r="E782">
            <v>70658</v>
          </cell>
          <cell r="F782">
            <v>70658</v>
          </cell>
          <cell r="G782">
            <v>13029</v>
          </cell>
          <cell r="H782">
            <v>3956</v>
          </cell>
          <cell r="I782">
            <v>184.39</v>
          </cell>
          <cell r="J782">
            <v>55.991860228141185</v>
          </cell>
          <cell r="M782">
            <v>54789.514069999997</v>
          </cell>
          <cell r="N782">
            <v>62090</v>
          </cell>
          <cell r="P782">
            <v>82731.1875</v>
          </cell>
          <cell r="Q782">
            <v>82731.1875</v>
          </cell>
          <cell r="Y782">
            <v>74935.520829999994</v>
          </cell>
          <cell r="Z782">
            <v>80092.1875</v>
          </cell>
          <cell r="AA782">
            <v>15623</v>
          </cell>
          <cell r="AB782">
            <v>15869</v>
          </cell>
          <cell r="AC782">
            <v>208.48358242244302</v>
          </cell>
          <cell r="AD782">
            <v>198.13170344061336</v>
          </cell>
          <cell r="AE782">
            <v>65672</v>
          </cell>
          <cell r="AF782">
            <v>62090</v>
          </cell>
          <cell r="AG782">
            <v>507</v>
          </cell>
          <cell r="AH782">
            <v>4089</v>
          </cell>
          <cell r="AI782">
            <v>63377</v>
          </cell>
          <cell r="AJ782">
            <v>4268</v>
          </cell>
          <cell r="AK782">
            <v>62090</v>
          </cell>
          <cell r="AL782">
            <v>15531</v>
          </cell>
          <cell r="AM782">
            <v>14033</v>
          </cell>
          <cell r="AN782">
            <v>244</v>
          </cell>
          <cell r="AO782">
            <v>226</v>
          </cell>
        </row>
        <row r="783">
          <cell r="B783" t="str">
            <v>02 กะปง</v>
          </cell>
          <cell r="C783">
            <v>75482</v>
          </cell>
          <cell r="D783">
            <v>92078</v>
          </cell>
          <cell r="E783">
            <v>84211</v>
          </cell>
          <cell r="F783">
            <v>74250</v>
          </cell>
          <cell r="G783">
            <v>59494</v>
          </cell>
          <cell r="H783">
            <v>9778</v>
          </cell>
          <cell r="I783">
            <v>706.49</v>
          </cell>
          <cell r="J783">
            <v>131.69254545454547</v>
          </cell>
          <cell r="M783">
            <v>58210.062438000001</v>
          </cell>
          <cell r="N783">
            <v>68924</v>
          </cell>
          <cell r="P783">
            <v>80029.875</v>
          </cell>
          <cell r="Q783">
            <v>80029.875</v>
          </cell>
          <cell r="Y783">
            <v>76755.875</v>
          </cell>
          <cell r="Z783">
            <v>76755.875</v>
          </cell>
          <cell r="AA783">
            <v>18325</v>
          </cell>
          <cell r="AB783">
            <v>17027</v>
          </cell>
          <cell r="AC783">
            <v>238.74307667002688</v>
          </cell>
          <cell r="AD783">
            <v>221.82679501731951</v>
          </cell>
          <cell r="AE783">
            <v>88037</v>
          </cell>
          <cell r="AF783">
            <v>82709</v>
          </cell>
          <cell r="AG783">
            <v>648</v>
          </cell>
          <cell r="AH783">
            <v>5976</v>
          </cell>
          <cell r="AI783">
            <v>75107</v>
          </cell>
          <cell r="AJ783">
            <v>5128</v>
          </cell>
          <cell r="AK783">
            <v>74259</v>
          </cell>
          <cell r="AL783">
            <v>18551</v>
          </cell>
          <cell r="AM783">
            <v>17218</v>
          </cell>
          <cell r="AN783">
            <v>251</v>
          </cell>
          <cell r="AO783">
            <v>232</v>
          </cell>
        </row>
        <row r="784">
          <cell r="B784" t="str">
            <v>03 เกาะยาว</v>
          </cell>
          <cell r="C784">
            <v>16945</v>
          </cell>
          <cell r="D784">
            <v>16945</v>
          </cell>
          <cell r="E784">
            <v>12811</v>
          </cell>
          <cell r="F784">
            <v>12811</v>
          </cell>
          <cell r="G784">
            <v>259</v>
          </cell>
          <cell r="H784">
            <v>266</v>
          </cell>
          <cell r="I784">
            <v>20.23</v>
          </cell>
          <cell r="J784">
            <v>20.752790570603388</v>
          </cell>
          <cell r="M784">
            <v>26002.347652</v>
          </cell>
          <cell r="N784">
            <v>20530</v>
          </cell>
          <cell r="P784">
            <v>31501.5</v>
          </cell>
          <cell r="Q784">
            <v>31501.5</v>
          </cell>
          <cell r="Y784">
            <v>27208.416669999999</v>
          </cell>
          <cell r="Z784">
            <v>27208.416669999999</v>
          </cell>
          <cell r="AA784">
            <v>4703</v>
          </cell>
          <cell r="AB784">
            <v>4351</v>
          </cell>
          <cell r="AC784">
            <v>172.83310003058699</v>
          </cell>
          <cell r="AD784">
            <v>159.92677508970243</v>
          </cell>
          <cell r="AE784">
            <v>21075</v>
          </cell>
          <cell r="AF784">
            <v>20530</v>
          </cell>
          <cell r="AG784">
            <v>155</v>
          </cell>
          <cell r="AH784">
            <v>700</v>
          </cell>
          <cell r="AI784">
            <v>15813</v>
          </cell>
          <cell r="AJ784">
            <v>1013</v>
          </cell>
          <cell r="AK784">
            <v>16126</v>
          </cell>
          <cell r="AL784">
            <v>3751</v>
          </cell>
          <cell r="AM784">
            <v>3512</v>
          </cell>
          <cell r="AN784">
            <v>241</v>
          </cell>
          <cell r="AO784">
            <v>218</v>
          </cell>
        </row>
        <row r="785">
          <cell r="B785" t="str">
            <v>04 คุระบุรี</v>
          </cell>
          <cell r="C785">
            <v>111672</v>
          </cell>
          <cell r="D785">
            <v>30960</v>
          </cell>
          <cell r="E785">
            <v>80233</v>
          </cell>
          <cell r="F785">
            <v>28865.5</v>
          </cell>
          <cell r="G785">
            <v>37682</v>
          </cell>
          <cell r="H785">
            <v>17557</v>
          </cell>
          <cell r="I785">
            <v>469.66</v>
          </cell>
          <cell r="J785">
            <v>608.23972423827763</v>
          </cell>
          <cell r="M785">
            <v>62297.769071000002</v>
          </cell>
          <cell r="N785">
            <v>60802</v>
          </cell>
          <cell r="P785">
            <v>31325.811669999999</v>
          </cell>
          <cell r="Q785">
            <v>31325.811669999999</v>
          </cell>
          <cell r="Y785">
            <v>27599.266670000001</v>
          </cell>
          <cell r="Z785">
            <v>27599.266670000001</v>
          </cell>
          <cell r="AA785">
            <v>4281</v>
          </cell>
          <cell r="AB785">
            <v>4021</v>
          </cell>
          <cell r="AC785">
            <v>155.12312825266815</v>
          </cell>
          <cell r="AD785">
            <v>145.70504287025682</v>
          </cell>
          <cell r="AE785">
            <v>69776</v>
          </cell>
          <cell r="AF785">
            <v>66883</v>
          </cell>
          <cell r="AG785">
            <v>1578</v>
          </cell>
          <cell r="AH785">
            <v>4471</v>
          </cell>
          <cell r="AI785">
            <v>68711</v>
          </cell>
          <cell r="AJ785">
            <v>4754</v>
          </cell>
          <cell r="AK785">
            <v>66883</v>
          </cell>
          <cell r="AL785">
            <v>16962</v>
          </cell>
          <cell r="AM785">
            <v>14612</v>
          </cell>
          <cell r="AN785">
            <v>256</v>
          </cell>
          <cell r="AO785">
            <v>218</v>
          </cell>
        </row>
        <row r="786">
          <cell r="B786" t="str">
            <v>05 ตะกั่วทุ่ง</v>
          </cell>
          <cell r="C786">
            <v>175799</v>
          </cell>
          <cell r="D786">
            <v>139450</v>
          </cell>
          <cell r="E786">
            <v>161076</v>
          </cell>
          <cell r="F786">
            <v>125676</v>
          </cell>
          <cell r="G786">
            <v>6126</v>
          </cell>
          <cell r="H786">
            <v>6735</v>
          </cell>
          <cell r="I786">
            <v>38.03</v>
          </cell>
          <cell r="J786">
            <v>53.59244008402559</v>
          </cell>
          <cell r="M786">
            <v>110166.90434199999</v>
          </cell>
          <cell r="N786">
            <v>103855</v>
          </cell>
          <cell r="P786">
            <v>71006.7</v>
          </cell>
          <cell r="Q786">
            <v>68810.858330000003</v>
          </cell>
          <cell r="Y786">
            <v>59628.505559999998</v>
          </cell>
          <cell r="Z786">
            <v>58412.663890000003</v>
          </cell>
          <cell r="AA786">
            <v>11266</v>
          </cell>
          <cell r="AB786">
            <v>10911</v>
          </cell>
          <cell r="AC786">
            <v>188.94391113363332</v>
          </cell>
          <cell r="AD786">
            <v>186.7862757464116</v>
          </cell>
          <cell r="AE786">
            <v>147803</v>
          </cell>
          <cell r="AF786">
            <v>143067</v>
          </cell>
          <cell r="AG786">
            <v>1047</v>
          </cell>
          <cell r="AH786">
            <v>5783</v>
          </cell>
          <cell r="AI786">
            <v>142546</v>
          </cell>
          <cell r="AJ786">
            <v>8632</v>
          </cell>
          <cell r="AK786">
            <v>143067</v>
          </cell>
          <cell r="AL786">
            <v>33991</v>
          </cell>
          <cell r="AM786">
            <v>32965</v>
          </cell>
          <cell r="AN786">
            <v>245</v>
          </cell>
          <cell r="AO786">
            <v>230</v>
          </cell>
        </row>
        <row r="787">
          <cell r="B787" t="str">
            <v>06 ตะกั่วป่า</v>
          </cell>
          <cell r="C787">
            <v>78724</v>
          </cell>
          <cell r="D787">
            <v>76736.17</v>
          </cell>
          <cell r="E787">
            <v>61325</v>
          </cell>
          <cell r="F787">
            <v>62335.89</v>
          </cell>
          <cell r="G787">
            <v>22562</v>
          </cell>
          <cell r="H787">
            <v>31706</v>
          </cell>
          <cell r="I787">
            <v>367.90800000000002</v>
          </cell>
          <cell r="J787">
            <v>508.62719550486889</v>
          </cell>
          <cell r="M787">
            <v>51371.905600999999</v>
          </cell>
          <cell r="N787">
            <v>50734</v>
          </cell>
          <cell r="P787">
            <v>36346.875</v>
          </cell>
          <cell r="Q787">
            <v>36346.875</v>
          </cell>
          <cell r="Y787">
            <v>31876.208330000001</v>
          </cell>
          <cell r="Z787">
            <v>33089.541669999999</v>
          </cell>
          <cell r="AA787">
            <v>7063</v>
          </cell>
          <cell r="AB787">
            <v>5818</v>
          </cell>
          <cell r="AC787">
            <v>221.5696869239278</v>
          </cell>
          <cell r="AD787">
            <v>175.81934118914015</v>
          </cell>
          <cell r="AE787">
            <v>69663</v>
          </cell>
          <cell r="AF787">
            <v>63417</v>
          </cell>
          <cell r="AG787">
            <v>783</v>
          </cell>
          <cell r="AH787">
            <v>7029</v>
          </cell>
          <cell r="AI787">
            <v>67817</v>
          </cell>
          <cell r="AJ787">
            <v>4526</v>
          </cell>
          <cell r="AK787">
            <v>63417</v>
          </cell>
          <cell r="AL787">
            <v>17055</v>
          </cell>
          <cell r="AM787">
            <v>14842</v>
          </cell>
          <cell r="AN787">
            <v>273</v>
          </cell>
          <cell r="AO787">
            <v>234</v>
          </cell>
        </row>
        <row r="788">
          <cell r="B788" t="str">
            <v>07 ทับปุด</v>
          </cell>
          <cell r="C788">
            <v>43876</v>
          </cell>
          <cell r="D788">
            <v>36018</v>
          </cell>
          <cell r="E788">
            <v>32248</v>
          </cell>
          <cell r="F788">
            <v>34556</v>
          </cell>
          <cell r="G788">
            <v>7646</v>
          </cell>
          <cell r="H788">
            <v>8160</v>
          </cell>
          <cell r="I788">
            <v>237.09</v>
          </cell>
          <cell r="J788">
            <v>236.1348570436393</v>
          </cell>
          <cell r="M788">
            <v>33706.661337999998</v>
          </cell>
          <cell r="N788">
            <v>36569</v>
          </cell>
          <cell r="P788">
            <v>38432.791660000003</v>
          </cell>
          <cell r="Q788">
            <v>38432.791660000003</v>
          </cell>
          <cell r="Y788">
            <v>37264.958330000001</v>
          </cell>
          <cell r="Z788">
            <v>37264.958330000001</v>
          </cell>
          <cell r="AA788">
            <v>7934</v>
          </cell>
          <cell r="AB788">
            <v>6694</v>
          </cell>
          <cell r="AC788">
            <v>212.91749735521574</v>
          </cell>
          <cell r="AD788">
            <v>179.62388185018534</v>
          </cell>
          <cell r="AE788">
            <v>40927</v>
          </cell>
          <cell r="AF788">
            <v>36569</v>
          </cell>
          <cell r="AG788">
            <v>507</v>
          </cell>
          <cell r="AH788">
            <v>4865</v>
          </cell>
          <cell r="AI788">
            <v>25078</v>
          </cell>
          <cell r="AJ788">
            <v>2660</v>
          </cell>
          <cell r="AK788">
            <v>22873</v>
          </cell>
          <cell r="AL788">
            <v>5940</v>
          </cell>
          <cell r="AM788">
            <v>4935</v>
          </cell>
          <cell r="AN788">
            <v>331</v>
          </cell>
          <cell r="AO788">
            <v>216</v>
          </cell>
        </row>
        <row r="789">
          <cell r="B789" t="str">
            <v>08 ท้ายเหมือง</v>
          </cell>
          <cell r="C789">
            <v>131082</v>
          </cell>
          <cell r="D789">
            <v>131284.46</v>
          </cell>
          <cell r="E789">
            <v>107379</v>
          </cell>
          <cell r="F789">
            <v>107309</v>
          </cell>
          <cell r="G789">
            <v>15480</v>
          </cell>
          <cell r="H789">
            <v>5791</v>
          </cell>
          <cell r="I789">
            <v>144.16</v>
          </cell>
          <cell r="J789">
            <v>53.964213626070503</v>
          </cell>
          <cell r="M789">
            <v>125916.61700100001</v>
          </cell>
          <cell r="N789">
            <v>120630</v>
          </cell>
          <cell r="P789">
            <v>101715.84667</v>
          </cell>
          <cell r="Q789">
            <v>101695.31333</v>
          </cell>
          <cell r="Y789">
            <v>82656.783549999993</v>
          </cell>
          <cell r="Z789">
            <v>84712.250209999998</v>
          </cell>
          <cell r="AA789">
            <v>13470</v>
          </cell>
          <cell r="AB789">
            <v>11169</v>
          </cell>
          <cell r="AC789">
            <v>162.96865288160612</v>
          </cell>
          <cell r="AD789">
            <v>131.84972182077041</v>
          </cell>
          <cell r="AE789">
            <v>129513</v>
          </cell>
          <cell r="AF789">
            <v>125917</v>
          </cell>
          <cell r="AG789">
            <v>1623</v>
          </cell>
          <cell r="AH789">
            <v>5219</v>
          </cell>
          <cell r="AI789">
            <v>129513</v>
          </cell>
          <cell r="AJ789">
            <v>8382</v>
          </cell>
          <cell r="AK789">
            <v>125917</v>
          </cell>
          <cell r="AL789">
            <v>29719</v>
          </cell>
          <cell r="AM789">
            <v>26264</v>
          </cell>
          <cell r="AN789">
            <v>267</v>
          </cell>
          <cell r="AO789">
            <v>209</v>
          </cell>
        </row>
        <row r="790">
          <cell r="B790" t="str">
            <v>ภูเก็ต</v>
          </cell>
          <cell r="C790">
            <v>75197.600000000006</v>
          </cell>
          <cell r="D790">
            <v>73651.600000000006</v>
          </cell>
          <cell r="E790">
            <v>63581</v>
          </cell>
          <cell r="F790">
            <v>62035</v>
          </cell>
          <cell r="G790">
            <v>18374</v>
          </cell>
          <cell r="H790">
            <v>9878</v>
          </cell>
          <cell r="I790">
            <v>289</v>
          </cell>
          <cell r="J790">
            <v>159</v>
          </cell>
          <cell r="M790">
            <v>71467</v>
          </cell>
          <cell r="N790">
            <v>45780</v>
          </cell>
          <cell r="P790">
            <v>30597.171829999999</v>
          </cell>
          <cell r="Q790">
            <v>30597.171829999999</v>
          </cell>
          <cell r="Y790">
            <v>24401.56078</v>
          </cell>
          <cell r="Z790">
            <v>24477.81078</v>
          </cell>
          <cell r="AA790">
            <v>2997</v>
          </cell>
          <cell r="AB790">
            <v>2662</v>
          </cell>
          <cell r="AC790">
            <v>123</v>
          </cell>
          <cell r="AD790">
            <v>109</v>
          </cell>
          <cell r="AE790">
            <v>70779</v>
          </cell>
          <cell r="AF790">
            <v>70089</v>
          </cell>
          <cell r="AG790">
            <v>1320</v>
          </cell>
          <cell r="AH790">
            <v>2010</v>
          </cell>
          <cell r="AI790">
            <v>60638</v>
          </cell>
          <cell r="AJ790">
            <v>3455</v>
          </cell>
          <cell r="AK790">
            <v>60289</v>
          </cell>
          <cell r="AL790">
            <v>11795</v>
          </cell>
          <cell r="AM790">
            <v>10781</v>
          </cell>
          <cell r="AN790">
            <v>195</v>
          </cell>
          <cell r="AO790">
            <v>179</v>
          </cell>
        </row>
        <row r="791">
          <cell r="B791" t="str">
            <v>01 เมืองภูเก็ต</v>
          </cell>
          <cell r="C791">
            <v>12502.4</v>
          </cell>
          <cell r="D791">
            <v>11190.4</v>
          </cell>
          <cell r="E791">
            <v>11132</v>
          </cell>
          <cell r="F791">
            <v>9820</v>
          </cell>
          <cell r="G791">
            <v>5726</v>
          </cell>
          <cell r="H791">
            <v>0</v>
          </cell>
          <cell r="I791">
            <v>514.38</v>
          </cell>
          <cell r="J791">
            <v>0</v>
          </cell>
          <cell r="M791">
            <v>14285</v>
          </cell>
          <cell r="N791">
            <v>6137</v>
          </cell>
          <cell r="P791">
            <v>5474.875</v>
          </cell>
          <cell r="Q791">
            <v>5474.875</v>
          </cell>
          <cell r="Y791">
            <v>4507</v>
          </cell>
          <cell r="Z791">
            <v>4507</v>
          </cell>
          <cell r="AA791">
            <v>219</v>
          </cell>
          <cell r="AB791">
            <v>391</v>
          </cell>
          <cell r="AC791">
            <v>48.677612602618147</v>
          </cell>
          <cell r="AD791">
            <v>86.775183048591074</v>
          </cell>
          <cell r="AE791">
            <v>12769</v>
          </cell>
          <cell r="AF791">
            <v>12907</v>
          </cell>
          <cell r="AG791">
            <v>249</v>
          </cell>
          <cell r="AH791">
            <v>111</v>
          </cell>
          <cell r="AI791">
            <v>7851</v>
          </cell>
          <cell r="AJ791">
            <v>572</v>
          </cell>
          <cell r="AK791">
            <v>8312</v>
          </cell>
          <cell r="AL791">
            <v>1635</v>
          </cell>
          <cell r="AM791">
            <v>1817</v>
          </cell>
          <cell r="AN791">
            <v>166</v>
          </cell>
          <cell r="AO791">
            <v>219</v>
          </cell>
        </row>
        <row r="792">
          <cell r="B792" t="str">
            <v>02 กะทู้</v>
          </cell>
          <cell r="C792">
            <v>7943</v>
          </cell>
          <cell r="D792">
            <v>7943</v>
          </cell>
          <cell r="E792">
            <v>5963</v>
          </cell>
          <cell r="F792">
            <v>5963</v>
          </cell>
          <cell r="G792">
            <v>2239</v>
          </cell>
          <cell r="H792">
            <v>449</v>
          </cell>
          <cell r="I792">
            <v>375.54</v>
          </cell>
          <cell r="J792">
            <v>75.336694616803626</v>
          </cell>
          <cell r="M792">
            <v>10805</v>
          </cell>
          <cell r="N792">
            <v>6489</v>
          </cell>
          <cell r="P792">
            <v>2525</v>
          </cell>
          <cell r="Q792">
            <v>2525</v>
          </cell>
          <cell r="Y792">
            <v>2378.3333400000001</v>
          </cell>
          <cell r="Z792">
            <v>2378.3333400000001</v>
          </cell>
          <cell r="AA792">
            <v>258</v>
          </cell>
          <cell r="AB792">
            <v>274</v>
          </cell>
          <cell r="AC792">
            <v>108.3391727839126</v>
          </cell>
          <cell r="AD792">
            <v>115.25648180586829</v>
          </cell>
          <cell r="AE792">
            <v>11103</v>
          </cell>
          <cell r="AF792">
            <v>10805</v>
          </cell>
          <cell r="AG792">
            <v>345</v>
          </cell>
          <cell r="AH792">
            <v>643</v>
          </cell>
          <cell r="AI792">
            <v>5880</v>
          </cell>
          <cell r="AJ792">
            <v>363</v>
          </cell>
          <cell r="AK792">
            <v>5600</v>
          </cell>
          <cell r="AL792">
            <v>947</v>
          </cell>
          <cell r="AM792">
            <v>959</v>
          </cell>
          <cell r="AN792">
            <v>175</v>
          </cell>
          <cell r="AO792">
            <v>171</v>
          </cell>
        </row>
        <row r="793">
          <cell r="B793" t="str">
            <v>03 ถลาง</v>
          </cell>
          <cell r="C793">
            <v>54752.2</v>
          </cell>
          <cell r="D793">
            <v>54518.2</v>
          </cell>
          <cell r="E793">
            <v>46486</v>
          </cell>
          <cell r="F793">
            <v>46252</v>
          </cell>
          <cell r="G793">
            <v>10409</v>
          </cell>
          <cell r="H793">
            <v>9429</v>
          </cell>
          <cell r="I793">
            <v>223.92</v>
          </cell>
          <cell r="J793">
            <v>203.86145463979935</v>
          </cell>
          <cell r="M793">
            <v>46377</v>
          </cell>
          <cell r="N793">
            <v>33154</v>
          </cell>
          <cell r="P793">
            <v>22597.296829999999</v>
          </cell>
          <cell r="Q793">
            <v>22597.296829999999</v>
          </cell>
          <cell r="Y793">
            <v>17516.227439999999</v>
          </cell>
          <cell r="Z793">
            <v>17592.477439999999</v>
          </cell>
          <cell r="AA793">
            <v>2520</v>
          </cell>
          <cell r="AB793">
            <v>1997</v>
          </cell>
          <cell r="AC793">
            <v>143.85791643557241</v>
          </cell>
          <cell r="AD793">
            <v>113.51714681749793</v>
          </cell>
          <cell r="AE793">
            <v>46907</v>
          </cell>
          <cell r="AF793">
            <v>46377</v>
          </cell>
          <cell r="AG793">
            <v>726</v>
          </cell>
          <cell r="AH793">
            <v>1256</v>
          </cell>
          <cell r="AI793">
            <v>46907</v>
          </cell>
          <cell r="AJ793">
            <v>2520</v>
          </cell>
          <cell r="AK793">
            <v>46377</v>
          </cell>
          <cell r="AL793">
            <v>9213</v>
          </cell>
          <cell r="AM793">
            <v>8005</v>
          </cell>
          <cell r="AN793">
            <v>200</v>
          </cell>
          <cell r="AO793">
            <v>173</v>
          </cell>
        </row>
        <row r="794">
          <cell r="B794" t="str">
            <v>กระบี่</v>
          </cell>
          <cell r="C794">
            <v>807440</v>
          </cell>
          <cell r="D794">
            <v>724770.98</v>
          </cell>
          <cell r="E794">
            <v>730337</v>
          </cell>
          <cell r="F794">
            <v>658662.98</v>
          </cell>
          <cell r="G794">
            <v>122005</v>
          </cell>
          <cell r="H794">
            <v>119683</v>
          </cell>
          <cell r="I794">
            <v>167</v>
          </cell>
          <cell r="J794">
            <v>182</v>
          </cell>
          <cell r="M794">
            <v>640303.917961</v>
          </cell>
          <cell r="N794">
            <v>579555</v>
          </cell>
          <cell r="P794">
            <v>524812.76194999996</v>
          </cell>
          <cell r="Q794">
            <v>518684.43971999997</v>
          </cell>
          <cell r="Y794">
            <v>450656.93971000001</v>
          </cell>
          <cell r="Z794">
            <v>442024.81195</v>
          </cell>
          <cell r="AA794">
            <v>105610</v>
          </cell>
          <cell r="AB794">
            <v>88675</v>
          </cell>
          <cell r="AC794">
            <v>234</v>
          </cell>
          <cell r="AD794">
            <v>201</v>
          </cell>
          <cell r="AE794">
            <v>689395</v>
          </cell>
          <cell r="AF794">
            <v>655089</v>
          </cell>
          <cell r="AG794">
            <v>12016</v>
          </cell>
          <cell r="AH794">
            <v>46322</v>
          </cell>
          <cell r="AI794">
            <v>578704</v>
          </cell>
          <cell r="AJ794">
            <v>13199</v>
          </cell>
          <cell r="AK794">
            <v>544524</v>
          </cell>
          <cell r="AL794">
            <v>153129</v>
          </cell>
          <cell r="AM794">
            <v>126773</v>
          </cell>
          <cell r="AN794">
            <v>265</v>
          </cell>
          <cell r="AO794">
            <v>233</v>
          </cell>
        </row>
        <row r="795">
          <cell r="B795" t="str">
            <v>01 เมืองกระบี่</v>
          </cell>
          <cell r="C795">
            <v>102898</v>
          </cell>
          <cell r="D795">
            <v>102898</v>
          </cell>
          <cell r="E795">
            <v>95515</v>
          </cell>
          <cell r="F795">
            <v>95515</v>
          </cell>
          <cell r="G795">
            <v>25830</v>
          </cell>
          <cell r="H795">
            <v>25677</v>
          </cell>
          <cell r="I795">
            <v>270.43</v>
          </cell>
          <cell r="J795">
            <v>268.82337852693297</v>
          </cell>
          <cell r="M795">
            <v>91401.300275999994</v>
          </cell>
          <cell r="N795">
            <v>77966</v>
          </cell>
          <cell r="P795">
            <v>70855.011110000007</v>
          </cell>
          <cell r="Q795">
            <v>70855.011110000007</v>
          </cell>
          <cell r="Y795">
            <v>61754.622219999997</v>
          </cell>
          <cell r="Z795">
            <v>61754.622230000001</v>
          </cell>
          <cell r="AA795">
            <v>12091</v>
          </cell>
          <cell r="AB795">
            <v>10659</v>
          </cell>
          <cell r="AC795">
            <v>195.78584851571293</v>
          </cell>
          <cell r="AD795">
            <v>172.60084533108801</v>
          </cell>
          <cell r="AE795">
            <v>98102</v>
          </cell>
          <cell r="AF795">
            <v>91401</v>
          </cell>
          <cell r="AG795">
            <v>729</v>
          </cell>
          <cell r="AH795">
            <v>7430</v>
          </cell>
          <cell r="AI795">
            <v>84856</v>
          </cell>
          <cell r="AJ795">
            <v>1896</v>
          </cell>
          <cell r="AK795">
            <v>79322</v>
          </cell>
          <cell r="AL795">
            <v>23587</v>
          </cell>
          <cell r="AM795">
            <v>18793</v>
          </cell>
          <cell r="AN795">
            <v>285</v>
          </cell>
          <cell r="AO795">
            <v>237</v>
          </cell>
        </row>
        <row r="796">
          <cell r="B796" t="str">
            <v>02 เกาะลันตา</v>
          </cell>
          <cell r="C796">
            <v>44415</v>
          </cell>
          <cell r="D796">
            <v>44490</v>
          </cell>
          <cell r="E796">
            <v>38450</v>
          </cell>
          <cell r="F796">
            <v>38450</v>
          </cell>
          <cell r="G796">
            <v>7481</v>
          </cell>
          <cell r="H796">
            <v>2948</v>
          </cell>
          <cell r="I796">
            <v>194.56</v>
          </cell>
          <cell r="J796">
            <v>76.669248634590375</v>
          </cell>
          <cell r="M796">
            <v>42964.42426</v>
          </cell>
          <cell r="N796">
            <v>35895</v>
          </cell>
          <cell r="P796">
            <v>46845.375</v>
          </cell>
          <cell r="Q796">
            <v>46845.375</v>
          </cell>
          <cell r="Y796">
            <v>41938.25</v>
          </cell>
          <cell r="Z796">
            <v>40535.75</v>
          </cell>
          <cell r="AA796">
            <v>10163</v>
          </cell>
          <cell r="AB796">
            <v>8376</v>
          </cell>
          <cell r="AC796">
            <v>242.32938374324155</v>
          </cell>
          <cell r="AD796">
            <v>206.63821441567012</v>
          </cell>
          <cell r="AE796">
            <v>44167</v>
          </cell>
          <cell r="AF796">
            <v>42964</v>
          </cell>
          <cell r="AG796">
            <v>607</v>
          </cell>
          <cell r="AH796">
            <v>1810</v>
          </cell>
          <cell r="AI796">
            <v>38873</v>
          </cell>
          <cell r="AJ796">
            <v>820</v>
          </cell>
          <cell r="AK796">
            <v>37883</v>
          </cell>
          <cell r="AL796">
            <v>8727</v>
          </cell>
          <cell r="AM796">
            <v>8098</v>
          </cell>
          <cell r="AN796">
            <v>232</v>
          </cell>
          <cell r="AO796">
            <v>214</v>
          </cell>
        </row>
        <row r="797">
          <cell r="B797" t="str">
            <v>03 เขาพนม</v>
          </cell>
          <cell r="C797">
            <v>167648</v>
          </cell>
          <cell r="D797">
            <v>165722</v>
          </cell>
          <cell r="E797">
            <v>159991</v>
          </cell>
          <cell r="F797">
            <v>148065</v>
          </cell>
          <cell r="G797">
            <v>30144</v>
          </cell>
          <cell r="H797">
            <v>32958</v>
          </cell>
          <cell r="I797">
            <v>188.41</v>
          </cell>
          <cell r="J797">
            <v>222.58953304292035</v>
          </cell>
          <cell r="M797">
            <v>193108.36154099999</v>
          </cell>
          <cell r="N797">
            <v>148503</v>
          </cell>
          <cell r="P797">
            <v>129248.01667</v>
          </cell>
          <cell r="Q797">
            <v>127854.68333</v>
          </cell>
          <cell r="Y797">
            <v>101602.01388</v>
          </cell>
          <cell r="Z797">
            <v>99518.636110000007</v>
          </cell>
          <cell r="AA797">
            <v>24279</v>
          </cell>
          <cell r="AB797">
            <v>19151</v>
          </cell>
          <cell r="AC797">
            <v>238.95952323312352</v>
          </cell>
          <cell r="AD797">
            <v>192.43626033511964</v>
          </cell>
          <cell r="AE797">
            <v>197381</v>
          </cell>
          <cell r="AF797">
            <v>193108</v>
          </cell>
          <cell r="AG797">
            <v>3413</v>
          </cell>
          <cell r="AH797">
            <v>7686</v>
          </cell>
          <cell r="AI797">
            <v>140384</v>
          </cell>
          <cell r="AJ797">
            <v>3054</v>
          </cell>
          <cell r="AK797">
            <v>135752</v>
          </cell>
          <cell r="AL797">
            <v>36922</v>
          </cell>
          <cell r="AM797">
            <v>32863</v>
          </cell>
          <cell r="AN797">
            <v>271</v>
          </cell>
          <cell r="AO797">
            <v>242</v>
          </cell>
        </row>
        <row r="798">
          <cell r="B798" t="str">
            <v>04 คลองท่อม</v>
          </cell>
          <cell r="C798">
            <v>195341</v>
          </cell>
          <cell r="D798">
            <v>167961</v>
          </cell>
          <cell r="E798">
            <v>180430</v>
          </cell>
          <cell r="F798">
            <v>156846</v>
          </cell>
          <cell r="G798">
            <v>26428</v>
          </cell>
          <cell r="H798">
            <v>36734</v>
          </cell>
          <cell r="I798">
            <v>146.47</v>
          </cell>
          <cell r="J798">
            <v>234.2040654527371</v>
          </cell>
          <cell r="M798">
            <v>134634.094124</v>
          </cell>
          <cell r="N798">
            <v>135172</v>
          </cell>
          <cell r="P798">
            <v>104501.005</v>
          </cell>
          <cell r="Q798">
            <v>101241.01611</v>
          </cell>
          <cell r="Y798">
            <v>84557.970279999994</v>
          </cell>
          <cell r="Z798">
            <v>83122.720270000005</v>
          </cell>
          <cell r="AA798">
            <v>21774</v>
          </cell>
          <cell r="AB798">
            <v>17445</v>
          </cell>
          <cell r="AC798">
            <v>257.49853820568791</v>
          </cell>
          <cell r="AD798">
            <v>209.87315678594547</v>
          </cell>
          <cell r="AE798">
            <v>145834</v>
          </cell>
          <cell r="AF798">
            <v>135172</v>
          </cell>
          <cell r="AG798">
            <v>2545</v>
          </cell>
          <cell r="AH798">
            <v>13207</v>
          </cell>
          <cell r="AI798">
            <v>145834</v>
          </cell>
          <cell r="AJ798">
            <v>3600</v>
          </cell>
          <cell r="AK798">
            <v>135172</v>
          </cell>
          <cell r="AL798">
            <v>41485</v>
          </cell>
          <cell r="AM798">
            <v>31289</v>
          </cell>
          <cell r="AN798">
            <v>328</v>
          </cell>
          <cell r="AO798">
            <v>231</v>
          </cell>
        </row>
        <row r="799">
          <cell r="B799" t="str">
            <v>05 อ่าวลึก</v>
          </cell>
          <cell r="C799">
            <v>138581</v>
          </cell>
          <cell r="D799">
            <v>86558.98</v>
          </cell>
          <cell r="E799">
            <v>116732</v>
          </cell>
          <cell r="F799">
            <v>81756.98</v>
          </cell>
          <cell r="G799">
            <v>0</v>
          </cell>
          <cell r="H799">
            <v>18</v>
          </cell>
          <cell r="I799">
            <v>0</v>
          </cell>
          <cell r="J799">
            <v>0.22236633496002423</v>
          </cell>
          <cell r="M799">
            <v>42181.933782</v>
          </cell>
          <cell r="N799">
            <v>44504</v>
          </cell>
          <cell r="P799">
            <v>43382.5</v>
          </cell>
          <cell r="Q799">
            <v>43382.5</v>
          </cell>
          <cell r="Y799">
            <v>41132.5</v>
          </cell>
          <cell r="Z799">
            <v>41132.5</v>
          </cell>
          <cell r="AA799">
            <v>9432</v>
          </cell>
          <cell r="AB799">
            <v>8258</v>
          </cell>
          <cell r="AC799">
            <v>229.30772503494802</v>
          </cell>
          <cell r="AD799">
            <v>200.77189570291134</v>
          </cell>
          <cell r="AE799">
            <v>50102</v>
          </cell>
          <cell r="AF799">
            <v>44504</v>
          </cell>
          <cell r="AG799">
            <v>746</v>
          </cell>
          <cell r="AH799">
            <v>6344</v>
          </cell>
          <cell r="AI799">
            <v>32743</v>
          </cell>
          <cell r="AJ799">
            <v>1104</v>
          </cell>
          <cell r="AK799">
            <v>27503</v>
          </cell>
          <cell r="AL799">
            <v>7754</v>
          </cell>
          <cell r="AM799">
            <v>6247</v>
          </cell>
          <cell r="AN799">
            <v>376</v>
          </cell>
          <cell r="AO799">
            <v>227</v>
          </cell>
        </row>
        <row r="800">
          <cell r="B800" t="str">
            <v>06 ปลายพระยา</v>
          </cell>
          <cell r="C800">
            <v>35777</v>
          </cell>
          <cell r="D800">
            <v>34361</v>
          </cell>
          <cell r="E800">
            <v>32392</v>
          </cell>
          <cell r="F800">
            <v>31203</v>
          </cell>
          <cell r="G800">
            <v>14762</v>
          </cell>
          <cell r="H800">
            <v>5289</v>
          </cell>
          <cell r="I800">
            <v>455.72</v>
          </cell>
          <cell r="J800">
            <v>169.4991878985995</v>
          </cell>
          <cell r="M800">
            <v>26651.367869999998</v>
          </cell>
          <cell r="N800">
            <v>29677</v>
          </cell>
          <cell r="P800">
            <v>45298.6875</v>
          </cell>
          <cell r="Q800">
            <v>45298.6875</v>
          </cell>
          <cell r="Y800">
            <v>40931.916660000003</v>
          </cell>
          <cell r="Z800">
            <v>40931.916669999999</v>
          </cell>
          <cell r="AA800">
            <v>10229</v>
          </cell>
          <cell r="AB800">
            <v>9770</v>
          </cell>
          <cell r="AC800">
            <v>249.8985985942345</v>
          </cell>
          <cell r="AD800">
            <v>238.6887066336833</v>
          </cell>
          <cell r="AE800">
            <v>32276</v>
          </cell>
          <cell r="AF800">
            <v>29677</v>
          </cell>
          <cell r="AG800">
            <v>327</v>
          </cell>
          <cell r="AH800">
            <v>2926</v>
          </cell>
          <cell r="AI800">
            <v>30645</v>
          </cell>
          <cell r="AJ800">
            <v>633</v>
          </cell>
          <cell r="AK800">
            <v>28352</v>
          </cell>
          <cell r="AL800">
            <v>8301</v>
          </cell>
          <cell r="AM800">
            <v>7132</v>
          </cell>
          <cell r="AN800">
            <v>278</v>
          </cell>
          <cell r="AO800">
            <v>252</v>
          </cell>
        </row>
        <row r="801">
          <cell r="B801" t="str">
            <v>07 ลำทับ</v>
          </cell>
          <cell r="C801">
            <v>64530</v>
          </cell>
          <cell r="D801">
            <v>64530</v>
          </cell>
          <cell r="E801">
            <v>54341</v>
          </cell>
          <cell r="F801">
            <v>54341</v>
          </cell>
          <cell r="G801">
            <v>5061</v>
          </cell>
          <cell r="H801">
            <v>6996</v>
          </cell>
          <cell r="I801">
            <v>93.13</v>
          </cell>
          <cell r="J801">
            <v>128.73760144274121</v>
          </cell>
          <cell r="M801">
            <v>44692.583412</v>
          </cell>
          <cell r="N801">
            <v>53593</v>
          </cell>
          <cell r="P801">
            <v>55341</v>
          </cell>
          <cell r="Q801">
            <v>53866</v>
          </cell>
          <cell r="Y801">
            <v>50831</v>
          </cell>
          <cell r="Z801">
            <v>48140</v>
          </cell>
          <cell r="AA801">
            <v>12090</v>
          </cell>
          <cell r="AB801">
            <v>10503</v>
          </cell>
          <cell r="AC801">
            <v>237.84334690779249</v>
          </cell>
          <cell r="AD801">
            <v>218.17148248151224</v>
          </cell>
          <cell r="AE801">
            <v>54857</v>
          </cell>
          <cell r="AF801">
            <v>53593</v>
          </cell>
          <cell r="AG801">
            <v>2176</v>
          </cell>
          <cell r="AH801">
            <v>3440</v>
          </cell>
          <cell r="AI801">
            <v>50336</v>
          </cell>
          <cell r="AJ801">
            <v>985</v>
          </cell>
          <cell r="AK801">
            <v>47881</v>
          </cell>
          <cell r="AL801">
            <v>12123</v>
          </cell>
          <cell r="AM801">
            <v>10446</v>
          </cell>
          <cell r="AN801">
            <v>262</v>
          </cell>
          <cell r="AO801">
            <v>218</v>
          </cell>
        </row>
        <row r="802">
          <cell r="B802" t="str">
            <v>08 เหนือคลอง</v>
          </cell>
          <cell r="C802">
            <v>58250</v>
          </cell>
          <cell r="D802">
            <v>58250</v>
          </cell>
          <cell r="E802">
            <v>52486</v>
          </cell>
          <cell r="F802">
            <v>52486</v>
          </cell>
          <cell r="G802">
            <v>12299</v>
          </cell>
          <cell r="H802">
            <v>9063</v>
          </cell>
          <cell r="I802">
            <v>234.32</v>
          </cell>
          <cell r="J802">
            <v>172.67263651259384</v>
          </cell>
          <cell r="M802">
            <v>64669.852696000002</v>
          </cell>
          <cell r="N802">
            <v>54245</v>
          </cell>
          <cell r="P802">
            <v>29341.166669999999</v>
          </cell>
          <cell r="Q802">
            <v>29341.166669999999</v>
          </cell>
          <cell r="Y802">
            <v>27908.666669999999</v>
          </cell>
          <cell r="Z802">
            <v>26888.666669999999</v>
          </cell>
          <cell r="AA802">
            <v>5552</v>
          </cell>
          <cell r="AB802">
            <v>4513</v>
          </cell>
          <cell r="AC802">
            <v>198.91721704919414</v>
          </cell>
          <cell r="AD802">
            <v>167.83396451580171</v>
          </cell>
          <cell r="AE802">
            <v>66676</v>
          </cell>
          <cell r="AF802">
            <v>64670</v>
          </cell>
          <cell r="AG802">
            <v>1473</v>
          </cell>
          <cell r="AH802">
            <v>3479</v>
          </cell>
          <cell r="AI802">
            <v>55033</v>
          </cell>
          <cell r="AJ802">
            <v>1105</v>
          </cell>
          <cell r="AK802">
            <v>52659</v>
          </cell>
          <cell r="AL802">
            <v>14230</v>
          </cell>
          <cell r="AM802">
            <v>11905</v>
          </cell>
          <cell r="AN802">
            <v>257</v>
          </cell>
          <cell r="AO802">
            <v>226</v>
          </cell>
        </row>
        <row r="803">
          <cell r="B803" t="str">
            <v>ตรัง</v>
          </cell>
          <cell r="C803">
            <v>1518613.27</v>
          </cell>
          <cell r="D803">
            <v>1484188.28</v>
          </cell>
          <cell r="E803">
            <v>1334877.6000000001</v>
          </cell>
          <cell r="F803">
            <v>1312788.6100000001</v>
          </cell>
          <cell r="G803">
            <v>278063</v>
          </cell>
          <cell r="H803">
            <v>363793</v>
          </cell>
          <cell r="I803">
            <v>208</v>
          </cell>
          <cell r="J803">
            <v>277</v>
          </cell>
          <cell r="M803">
            <v>1255407</v>
          </cell>
          <cell r="N803">
            <v>1195719</v>
          </cell>
          <cell r="P803">
            <v>1409796.0115399999</v>
          </cell>
          <cell r="Q803">
            <v>1404991.5532000002</v>
          </cell>
          <cell r="Y803">
            <v>1110703.9256099998</v>
          </cell>
          <cell r="Z803">
            <v>1110317.8450399998</v>
          </cell>
          <cell r="AA803">
            <v>193769</v>
          </cell>
          <cell r="AB803">
            <v>193890</v>
          </cell>
          <cell r="AC803">
            <v>174</v>
          </cell>
          <cell r="AD803">
            <v>175</v>
          </cell>
          <cell r="AE803">
            <v>1392834</v>
          </cell>
          <cell r="AF803">
            <v>1364575</v>
          </cell>
          <cell r="AG803">
            <v>25621</v>
          </cell>
          <cell r="AH803">
            <v>53880</v>
          </cell>
          <cell r="AI803">
            <v>1236877</v>
          </cell>
          <cell r="AJ803">
            <v>44202</v>
          </cell>
          <cell r="AK803">
            <v>1224921</v>
          </cell>
          <cell r="AL803">
            <v>310094</v>
          </cell>
          <cell r="AM803">
            <v>294538</v>
          </cell>
          <cell r="AN803">
            <v>251</v>
          </cell>
          <cell r="AO803">
            <v>240</v>
          </cell>
        </row>
        <row r="804">
          <cell r="B804" t="str">
            <v>01 เมืองตรัง</v>
          </cell>
          <cell r="C804">
            <v>160747</v>
          </cell>
          <cell r="D804">
            <v>162742</v>
          </cell>
          <cell r="E804">
            <v>143275</v>
          </cell>
          <cell r="F804">
            <v>145051</v>
          </cell>
          <cell r="G804">
            <v>132549</v>
          </cell>
          <cell r="H804">
            <v>151069</v>
          </cell>
          <cell r="I804">
            <v>925.14</v>
          </cell>
          <cell r="J804">
            <v>1041.487678747475</v>
          </cell>
          <cell r="M804">
            <v>141003</v>
          </cell>
          <cell r="N804">
            <v>134255</v>
          </cell>
          <cell r="P804">
            <v>237298.55958</v>
          </cell>
          <cell r="Q804">
            <v>237298.55958</v>
          </cell>
          <cell r="Y804">
            <v>196699.57514</v>
          </cell>
          <cell r="Z804">
            <v>196699.57514</v>
          </cell>
          <cell r="AA804">
            <v>16793</v>
          </cell>
          <cell r="AB804">
            <v>16271</v>
          </cell>
          <cell r="AC804">
            <v>85.37474436575441</v>
          </cell>
          <cell r="AD804">
            <v>82.720898841947545</v>
          </cell>
          <cell r="AE804">
            <v>146405</v>
          </cell>
          <cell r="AF804">
            <v>144042</v>
          </cell>
          <cell r="AG804">
            <v>2736</v>
          </cell>
          <cell r="AH804">
            <v>5099</v>
          </cell>
          <cell r="AI804">
            <v>136454</v>
          </cell>
          <cell r="AJ804">
            <v>4632</v>
          </cell>
          <cell r="AK804">
            <v>135987</v>
          </cell>
          <cell r="AL804">
            <v>35581</v>
          </cell>
          <cell r="AM804">
            <v>32299</v>
          </cell>
          <cell r="AN804">
            <v>262</v>
          </cell>
          <cell r="AO804">
            <v>238</v>
          </cell>
        </row>
        <row r="805">
          <cell r="B805" t="str">
            <v>02 กันตัง</v>
          </cell>
          <cell r="C805">
            <v>143295</v>
          </cell>
          <cell r="D805">
            <v>151002</v>
          </cell>
          <cell r="E805">
            <v>129199</v>
          </cell>
          <cell r="F805">
            <v>135806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M805">
            <v>135646</v>
          </cell>
          <cell r="N805">
            <v>125172</v>
          </cell>
          <cell r="P805">
            <v>137740.81555999999</v>
          </cell>
          <cell r="Q805">
            <v>138712.81555999999</v>
          </cell>
          <cell r="Y805">
            <v>112085.48222000001</v>
          </cell>
          <cell r="Z805">
            <v>114578.81555</v>
          </cell>
          <cell r="AA805">
            <v>8302</v>
          </cell>
          <cell r="AB805">
            <v>8496</v>
          </cell>
          <cell r="AC805">
            <v>74.064542182508532</v>
          </cell>
          <cell r="AD805">
            <v>74.148536452382629</v>
          </cell>
          <cell r="AE805">
            <v>151230</v>
          </cell>
          <cell r="AF805">
            <v>146685</v>
          </cell>
          <cell r="AG805">
            <v>3199</v>
          </cell>
          <cell r="AH805">
            <v>7744</v>
          </cell>
          <cell r="AI805">
            <v>106701</v>
          </cell>
          <cell r="AJ805">
            <v>4742</v>
          </cell>
          <cell r="AK805">
            <v>103699</v>
          </cell>
          <cell r="AL805">
            <v>28402</v>
          </cell>
          <cell r="AM805">
            <v>26895</v>
          </cell>
          <cell r="AN805">
            <v>287</v>
          </cell>
          <cell r="AO805">
            <v>259</v>
          </cell>
        </row>
        <row r="806">
          <cell r="B806" t="str">
            <v>03 ปะเหลียน</v>
          </cell>
          <cell r="C806">
            <v>287711</v>
          </cell>
          <cell r="D806">
            <v>287711</v>
          </cell>
          <cell r="E806">
            <v>233360</v>
          </cell>
          <cell r="F806">
            <v>233360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M806">
            <v>193075</v>
          </cell>
          <cell r="N806">
            <v>185210</v>
          </cell>
          <cell r="P806">
            <v>159828.38570000001</v>
          </cell>
          <cell r="Q806">
            <v>160221.59403000001</v>
          </cell>
          <cell r="Y806">
            <v>127428.74681</v>
          </cell>
          <cell r="Z806">
            <v>124807.58014000001</v>
          </cell>
          <cell r="AA806">
            <v>26429</v>
          </cell>
          <cell r="AB806">
            <v>25399</v>
          </cell>
          <cell r="AC806">
            <v>207.40450509229959</v>
          </cell>
          <cell r="AD806">
            <v>203.50151215615099</v>
          </cell>
          <cell r="AE806">
            <v>218554</v>
          </cell>
          <cell r="AF806">
            <v>218417</v>
          </cell>
          <cell r="AG806">
            <v>5655</v>
          </cell>
          <cell r="AH806">
            <v>5792</v>
          </cell>
          <cell r="AI806">
            <v>180338</v>
          </cell>
          <cell r="AJ806">
            <v>6725</v>
          </cell>
          <cell r="AK806">
            <v>181271</v>
          </cell>
          <cell r="AL806">
            <v>44932</v>
          </cell>
          <cell r="AM806">
            <v>43237</v>
          </cell>
          <cell r="AN806">
            <v>253</v>
          </cell>
          <cell r="AO806">
            <v>239</v>
          </cell>
        </row>
        <row r="807">
          <cell r="B807" t="str">
            <v>04 ย่านตาขาว</v>
          </cell>
          <cell r="C807">
            <v>156688</v>
          </cell>
          <cell r="D807">
            <v>114611.01</v>
          </cell>
          <cell r="E807">
            <v>126963</v>
          </cell>
          <cell r="F807">
            <v>98591.01</v>
          </cell>
          <cell r="G807">
            <v>67175</v>
          </cell>
          <cell r="H807">
            <v>84498</v>
          </cell>
          <cell r="I807">
            <v>529.09</v>
          </cell>
          <cell r="J807">
            <v>857.05568895176145</v>
          </cell>
          <cell r="M807">
            <v>128001</v>
          </cell>
          <cell r="N807">
            <v>115873</v>
          </cell>
          <cell r="P807">
            <v>144414.89739999999</v>
          </cell>
          <cell r="Q807">
            <v>141404.39739999999</v>
          </cell>
          <cell r="Y807">
            <v>101486.60172999999</v>
          </cell>
          <cell r="Z807">
            <v>99682.101729999995</v>
          </cell>
          <cell r="AA807">
            <v>20713</v>
          </cell>
          <cell r="AB807">
            <v>20563</v>
          </cell>
          <cell r="AC807">
            <v>204.09431597626519</v>
          </cell>
          <cell r="AD807">
            <v>206.28572541906414</v>
          </cell>
          <cell r="AE807">
            <v>128515</v>
          </cell>
          <cell r="AF807">
            <v>128001</v>
          </cell>
          <cell r="AG807">
            <v>3118</v>
          </cell>
          <cell r="AH807">
            <v>3632</v>
          </cell>
          <cell r="AI807">
            <v>128515</v>
          </cell>
          <cell r="AJ807">
            <v>4295</v>
          </cell>
          <cell r="AK807">
            <v>128001</v>
          </cell>
          <cell r="AL807">
            <v>35533</v>
          </cell>
          <cell r="AM807">
            <v>33120</v>
          </cell>
          <cell r="AN807">
            <v>271</v>
          </cell>
          <cell r="AO807">
            <v>259</v>
          </cell>
        </row>
        <row r="808">
          <cell r="B808" t="str">
            <v>05 สิเกา</v>
          </cell>
          <cell r="C808">
            <v>131537</v>
          </cell>
          <cell r="D808">
            <v>131537</v>
          </cell>
          <cell r="E808">
            <v>114651</v>
          </cell>
          <cell r="F808">
            <v>114651</v>
          </cell>
          <cell r="G808">
            <v>25895</v>
          </cell>
          <cell r="H808">
            <v>93626</v>
          </cell>
          <cell r="I808">
            <v>225.85599999999999</v>
          </cell>
          <cell r="J808">
            <v>816.61358086715336</v>
          </cell>
          <cell r="M808">
            <v>104854</v>
          </cell>
          <cell r="N808">
            <v>98165</v>
          </cell>
          <cell r="P808">
            <v>137110.16667000001</v>
          </cell>
          <cell r="Q808">
            <v>138472.16667000001</v>
          </cell>
          <cell r="Y808">
            <v>111574.16667000001</v>
          </cell>
          <cell r="Z808">
            <v>110559.16667000001</v>
          </cell>
          <cell r="AA808">
            <v>25302</v>
          </cell>
          <cell r="AB808">
            <v>27137</v>
          </cell>
          <cell r="AC808">
            <v>226.76902806878027</v>
          </cell>
          <cell r="AD808">
            <v>245.4531887075411</v>
          </cell>
          <cell r="AE808">
            <v>120110</v>
          </cell>
          <cell r="AF808">
            <v>117798</v>
          </cell>
          <cell r="AG808">
            <v>1567</v>
          </cell>
          <cell r="AH808">
            <v>3879</v>
          </cell>
          <cell r="AI808">
            <v>115875</v>
          </cell>
          <cell r="AJ808">
            <v>3960</v>
          </cell>
          <cell r="AK808">
            <v>115956</v>
          </cell>
          <cell r="AL808">
            <v>31067</v>
          </cell>
          <cell r="AM808">
            <v>28462</v>
          </cell>
          <cell r="AN808">
            <v>270</v>
          </cell>
          <cell r="AO808">
            <v>245</v>
          </cell>
        </row>
        <row r="809">
          <cell r="B809" t="str">
            <v>06 ห้วยยอด</v>
          </cell>
          <cell r="C809">
            <v>275705</v>
          </cell>
          <cell r="D809">
            <v>275705</v>
          </cell>
          <cell r="E809">
            <v>265218</v>
          </cell>
          <cell r="F809">
            <v>265218</v>
          </cell>
          <cell r="G809">
            <v>26753</v>
          </cell>
          <cell r="H809">
            <v>23529</v>
          </cell>
          <cell r="I809">
            <v>100.87</v>
          </cell>
          <cell r="J809">
            <v>88.716067687713505</v>
          </cell>
          <cell r="M809">
            <v>230338</v>
          </cell>
          <cell r="N809">
            <v>226328</v>
          </cell>
          <cell r="P809">
            <v>246043.23</v>
          </cell>
          <cell r="Q809">
            <v>248644.89666</v>
          </cell>
          <cell r="Y809">
            <v>203450.77556000001</v>
          </cell>
          <cell r="Z809">
            <v>207028.55334000001</v>
          </cell>
          <cell r="AA809">
            <v>42057</v>
          </cell>
          <cell r="AB809">
            <v>43158</v>
          </cell>
          <cell r="AC809">
            <v>206.71740946687595</v>
          </cell>
          <cell r="AD809">
            <v>208.4652287133641</v>
          </cell>
          <cell r="AE809">
            <v>264112</v>
          </cell>
          <cell r="AF809">
            <v>260282</v>
          </cell>
          <cell r="AG809">
            <v>4398</v>
          </cell>
          <cell r="AH809">
            <v>8228</v>
          </cell>
          <cell r="AI809">
            <v>261086</v>
          </cell>
          <cell r="AJ809">
            <v>8115</v>
          </cell>
          <cell r="AK809">
            <v>260282</v>
          </cell>
          <cell r="AL809">
            <v>59776</v>
          </cell>
          <cell r="AM809">
            <v>60249</v>
          </cell>
          <cell r="AN809">
            <v>256</v>
          </cell>
          <cell r="AO809">
            <v>231</v>
          </cell>
        </row>
        <row r="810">
          <cell r="B810" t="str">
            <v>07 วังวิเศษ</v>
          </cell>
          <cell r="C810">
            <v>202333</v>
          </cell>
          <cell r="D810">
            <v>200283</v>
          </cell>
          <cell r="E810">
            <v>175060</v>
          </cell>
          <cell r="F810">
            <v>172960</v>
          </cell>
          <cell r="G810">
            <v>21275</v>
          </cell>
          <cell r="H810">
            <v>75</v>
          </cell>
          <cell r="I810">
            <v>121.53</v>
          </cell>
          <cell r="J810">
            <v>0.43362627197039777</v>
          </cell>
          <cell r="M810">
            <v>163739</v>
          </cell>
          <cell r="N810">
            <v>152847</v>
          </cell>
          <cell r="P810">
            <v>175449.15291</v>
          </cell>
          <cell r="Q810">
            <v>169754.31958000001</v>
          </cell>
          <cell r="Y810">
            <v>142240.23209</v>
          </cell>
          <cell r="Z810">
            <v>136992.45707999999</v>
          </cell>
          <cell r="AA810">
            <v>29086</v>
          </cell>
          <cell r="AB810">
            <v>29121</v>
          </cell>
          <cell r="AC810">
            <v>204.48278799078835</v>
          </cell>
          <cell r="AD810">
            <v>212.57593652841723</v>
          </cell>
          <cell r="AE810">
            <v>188687</v>
          </cell>
          <cell r="AF810">
            <v>183417</v>
          </cell>
          <cell r="AG810">
            <v>2212</v>
          </cell>
          <cell r="AH810">
            <v>7482</v>
          </cell>
          <cell r="AI810">
            <v>160411</v>
          </cell>
          <cell r="AJ810">
            <v>5939</v>
          </cell>
          <cell r="AK810">
            <v>158868</v>
          </cell>
          <cell r="AL810">
            <v>40640</v>
          </cell>
          <cell r="AM810">
            <v>38889</v>
          </cell>
          <cell r="AN810">
            <v>269</v>
          </cell>
          <cell r="AO810">
            <v>245</v>
          </cell>
        </row>
        <row r="811">
          <cell r="B811" t="str">
            <v>08 นาโยง</v>
          </cell>
          <cell r="C811">
            <v>40334.269999999997</v>
          </cell>
          <cell r="D811">
            <v>40334.269999999997</v>
          </cell>
          <cell r="E811">
            <v>39667.599999999999</v>
          </cell>
          <cell r="F811">
            <v>39667.599999999999</v>
          </cell>
          <cell r="G811">
            <v>956</v>
          </cell>
          <cell r="H811">
            <v>691</v>
          </cell>
          <cell r="I811">
            <v>24.1</v>
          </cell>
          <cell r="J811">
            <v>17.411007976282914</v>
          </cell>
          <cell r="M811">
            <v>65805</v>
          </cell>
          <cell r="N811">
            <v>59828</v>
          </cell>
          <cell r="P811">
            <v>80041</v>
          </cell>
          <cell r="Q811">
            <v>80041</v>
          </cell>
          <cell r="Y811">
            <v>45156.416669999999</v>
          </cell>
          <cell r="Z811">
            <v>47450.666669999999</v>
          </cell>
          <cell r="AA811">
            <v>10524</v>
          </cell>
          <cell r="AB811">
            <v>10407</v>
          </cell>
          <cell r="AC811">
            <v>233.04769038729839</v>
          </cell>
          <cell r="AD811">
            <v>219.32366713826826</v>
          </cell>
          <cell r="AE811">
            <v>70728</v>
          </cell>
          <cell r="AF811">
            <v>65805</v>
          </cell>
          <cell r="AG811">
            <v>964</v>
          </cell>
          <cell r="AH811">
            <v>5887</v>
          </cell>
          <cell r="AI811">
            <v>61249</v>
          </cell>
          <cell r="AJ811">
            <v>2197</v>
          </cell>
          <cell r="AK811">
            <v>57559</v>
          </cell>
          <cell r="AL811">
            <v>13575</v>
          </cell>
          <cell r="AM811">
            <v>12643</v>
          </cell>
          <cell r="AN811">
            <v>244</v>
          </cell>
          <cell r="AO811">
            <v>220</v>
          </cell>
        </row>
        <row r="812">
          <cell r="B812" t="str">
            <v>09 รัษฎา</v>
          </cell>
          <cell r="C812">
            <v>74938</v>
          </cell>
          <cell r="D812">
            <v>74938</v>
          </cell>
          <cell r="E812">
            <v>68937</v>
          </cell>
          <cell r="F812">
            <v>68937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M812">
            <v>65583</v>
          </cell>
          <cell r="N812">
            <v>72765</v>
          </cell>
          <cell r="P812">
            <v>64671.458330000001</v>
          </cell>
          <cell r="Q812">
            <v>64671.458330000001</v>
          </cell>
          <cell r="Y812">
            <v>55878.958330000001</v>
          </cell>
          <cell r="Z812">
            <v>56858.958330000001</v>
          </cell>
          <cell r="AA812">
            <v>11448</v>
          </cell>
          <cell r="AB812">
            <v>9990</v>
          </cell>
          <cell r="AC812">
            <v>204.86435836607336</v>
          </cell>
          <cell r="AD812">
            <v>175.70308598441042</v>
          </cell>
          <cell r="AE812">
            <v>76584</v>
          </cell>
          <cell r="AF812">
            <v>72765</v>
          </cell>
          <cell r="AG812">
            <v>1160</v>
          </cell>
          <cell r="AH812">
            <v>4979</v>
          </cell>
          <cell r="AI812">
            <v>58339</v>
          </cell>
          <cell r="AJ812">
            <v>2575</v>
          </cell>
          <cell r="AK812">
            <v>55935</v>
          </cell>
          <cell r="AL812">
            <v>14074</v>
          </cell>
          <cell r="AM812">
            <v>12310</v>
          </cell>
          <cell r="AN812">
            <v>304</v>
          </cell>
          <cell r="AO812">
            <v>220</v>
          </cell>
        </row>
        <row r="813">
          <cell r="B813" t="str">
            <v>10 หาดสำราญ</v>
          </cell>
          <cell r="C813">
            <v>45325</v>
          </cell>
          <cell r="D813">
            <v>45325</v>
          </cell>
          <cell r="E813">
            <v>38547</v>
          </cell>
          <cell r="F813">
            <v>38547</v>
          </cell>
          <cell r="G813">
            <v>3460</v>
          </cell>
          <cell r="H813">
            <v>10305</v>
          </cell>
          <cell r="I813">
            <v>89.76</v>
          </cell>
          <cell r="J813">
            <v>267.33157651697928</v>
          </cell>
          <cell r="M813">
            <v>27363</v>
          </cell>
          <cell r="N813">
            <v>25276</v>
          </cell>
          <cell r="P813">
            <v>27198.345389999999</v>
          </cell>
          <cell r="Q813">
            <v>25770.345389999999</v>
          </cell>
          <cell r="Y813">
            <v>14702.97039</v>
          </cell>
          <cell r="Z813">
            <v>15659.97039</v>
          </cell>
          <cell r="AA813">
            <v>3115</v>
          </cell>
          <cell r="AB813">
            <v>3348</v>
          </cell>
          <cell r="AC813">
            <v>211.84571330691497</v>
          </cell>
          <cell r="AD813">
            <v>213.80113861122058</v>
          </cell>
          <cell r="AE813">
            <v>27909</v>
          </cell>
          <cell r="AF813">
            <v>27363</v>
          </cell>
          <cell r="AG813">
            <v>612</v>
          </cell>
          <cell r="AH813">
            <v>1158</v>
          </cell>
          <cell r="AI813">
            <v>27909</v>
          </cell>
          <cell r="AJ813">
            <v>1021</v>
          </cell>
          <cell r="AK813">
            <v>27363</v>
          </cell>
          <cell r="AL813">
            <v>6514</v>
          </cell>
          <cell r="AM813">
            <v>6434</v>
          </cell>
          <cell r="AN813">
            <v>251</v>
          </cell>
          <cell r="AO813">
            <v>235</v>
          </cell>
        </row>
        <row r="814">
          <cell r="B814" t="str">
            <v>นครศรีธรรมราช</v>
          </cell>
          <cell r="C814">
            <v>1860275.78</v>
          </cell>
          <cell r="D814">
            <v>1825379.48</v>
          </cell>
          <cell r="E814">
            <v>1597639.85</v>
          </cell>
          <cell r="F814">
            <v>1585762.91</v>
          </cell>
          <cell r="G814">
            <v>223867</v>
          </cell>
          <cell r="H814">
            <v>344556</v>
          </cell>
          <cell r="I814">
            <v>140</v>
          </cell>
          <cell r="J814">
            <v>217</v>
          </cell>
          <cell r="M814">
            <v>2020315.43778</v>
          </cell>
          <cell r="N814">
            <v>1883965</v>
          </cell>
          <cell r="P814">
            <v>1805472.2107599999</v>
          </cell>
          <cell r="Q814">
            <v>1798785.25242</v>
          </cell>
          <cell r="Y814">
            <v>1551822.3864899997</v>
          </cell>
          <cell r="Z814">
            <v>1560375.9329799998</v>
          </cell>
          <cell r="AA814">
            <v>376646</v>
          </cell>
          <cell r="AB814">
            <v>327321</v>
          </cell>
          <cell r="AC814">
            <v>243</v>
          </cell>
          <cell r="AD814">
            <v>210</v>
          </cell>
          <cell r="AE814">
            <v>2091543</v>
          </cell>
          <cell r="AF814">
            <v>2045818</v>
          </cell>
          <cell r="AG814">
            <v>26858</v>
          </cell>
          <cell r="AH814">
            <v>72583</v>
          </cell>
          <cell r="AI814">
            <v>1868641</v>
          </cell>
          <cell r="AJ814">
            <v>46298</v>
          </cell>
          <cell r="AK814">
            <v>1841892</v>
          </cell>
          <cell r="AL814">
            <v>439172</v>
          </cell>
          <cell r="AM814">
            <v>400615</v>
          </cell>
          <cell r="AN814">
            <v>235</v>
          </cell>
          <cell r="AO814">
            <v>218</v>
          </cell>
        </row>
        <row r="815">
          <cell r="B815" t="str">
            <v>01 เมืองนครศรีธรรมราช</v>
          </cell>
          <cell r="C815">
            <v>22391</v>
          </cell>
          <cell r="D815">
            <v>27496</v>
          </cell>
          <cell r="E815">
            <v>19671</v>
          </cell>
          <cell r="F815">
            <v>20561</v>
          </cell>
          <cell r="G815">
            <v>7714</v>
          </cell>
          <cell r="H815">
            <v>2994</v>
          </cell>
          <cell r="I815">
            <v>392.17</v>
          </cell>
          <cell r="J815">
            <v>145.62182773211418</v>
          </cell>
          <cell r="M815">
            <v>28052.746256999999</v>
          </cell>
          <cell r="N815">
            <v>29304</v>
          </cell>
          <cell r="P815">
            <v>30186.07143</v>
          </cell>
          <cell r="Q815">
            <v>30186.07143</v>
          </cell>
          <cell r="Y815">
            <v>30186.07143</v>
          </cell>
          <cell r="Z815">
            <v>30186.07143</v>
          </cell>
          <cell r="AA815">
            <v>8770</v>
          </cell>
          <cell r="AB815">
            <v>7628</v>
          </cell>
          <cell r="AC815">
            <v>290.52062010839808</v>
          </cell>
          <cell r="AD815">
            <v>252.70437720388048</v>
          </cell>
          <cell r="AE815">
            <v>29976</v>
          </cell>
          <cell r="AF815">
            <v>29304</v>
          </cell>
          <cell r="AG815">
            <v>303</v>
          </cell>
          <cell r="AH815">
            <v>975</v>
          </cell>
          <cell r="AI815">
            <v>25964</v>
          </cell>
          <cell r="AJ815">
            <v>678</v>
          </cell>
          <cell r="AK815">
            <v>25667</v>
          </cell>
          <cell r="AL815">
            <v>5593</v>
          </cell>
          <cell r="AM815">
            <v>5344</v>
          </cell>
          <cell r="AN815">
            <v>224</v>
          </cell>
          <cell r="AO815">
            <v>208</v>
          </cell>
        </row>
        <row r="816">
          <cell r="B816" t="str">
            <v>02 เชียรใหญ่</v>
          </cell>
          <cell r="C816">
            <v>9511</v>
          </cell>
          <cell r="D816">
            <v>9539.2099999999991</v>
          </cell>
          <cell r="E816">
            <v>9139</v>
          </cell>
          <cell r="F816">
            <v>9175.2099999999991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M816">
            <v>6335.1672580000004</v>
          </cell>
          <cell r="N816">
            <v>6756</v>
          </cell>
          <cell r="P816">
            <v>2698</v>
          </cell>
          <cell r="Q816">
            <v>2698</v>
          </cell>
          <cell r="Y816">
            <v>2431.3333400000001</v>
          </cell>
          <cell r="Z816">
            <v>2431.3333299999999</v>
          </cell>
          <cell r="AA816">
            <v>502</v>
          </cell>
          <cell r="AB816">
            <v>354</v>
          </cell>
          <cell r="AC816">
            <v>206.53962104184365</v>
          </cell>
          <cell r="AD816">
            <v>145.40718418481927</v>
          </cell>
          <cell r="AE816">
            <v>6770</v>
          </cell>
          <cell r="AF816">
            <v>6756</v>
          </cell>
          <cell r="AG816">
            <v>75</v>
          </cell>
          <cell r="AH816">
            <v>89</v>
          </cell>
          <cell r="AI816">
            <v>5610</v>
          </cell>
          <cell r="AJ816">
            <v>132</v>
          </cell>
          <cell r="AK816">
            <v>5653</v>
          </cell>
          <cell r="AL816">
            <v>1036</v>
          </cell>
          <cell r="AM816">
            <v>822</v>
          </cell>
          <cell r="AN816">
            <v>206</v>
          </cell>
          <cell r="AO816">
            <v>145</v>
          </cell>
        </row>
        <row r="817">
          <cell r="B817" t="str">
            <v>03 ปากพนัง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M817">
            <v>56.037672000000001</v>
          </cell>
          <cell r="N817">
            <v>64</v>
          </cell>
          <cell r="P817">
            <v>0</v>
          </cell>
          <cell r="Q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73</v>
          </cell>
          <cell r="AF817">
            <v>64</v>
          </cell>
          <cell r="AG817">
            <v>0</v>
          </cell>
          <cell r="AH817">
            <v>9</v>
          </cell>
          <cell r="AI817">
            <v>37</v>
          </cell>
          <cell r="AJ817">
            <v>0</v>
          </cell>
          <cell r="AK817">
            <v>28</v>
          </cell>
          <cell r="AL817">
            <v>5</v>
          </cell>
          <cell r="AM817">
            <v>5</v>
          </cell>
          <cell r="AN817">
            <v>189</v>
          </cell>
          <cell r="AO817">
            <v>179</v>
          </cell>
        </row>
        <row r="818">
          <cell r="B818" t="str">
            <v>04 ชะอวด</v>
          </cell>
          <cell r="C818">
            <v>130245</v>
          </cell>
          <cell r="D818">
            <v>136772</v>
          </cell>
          <cell r="E818">
            <v>126061</v>
          </cell>
          <cell r="F818">
            <v>132588</v>
          </cell>
          <cell r="G818">
            <v>7695</v>
          </cell>
          <cell r="H818">
            <v>130339</v>
          </cell>
          <cell r="I818">
            <v>61.04</v>
          </cell>
          <cell r="J818">
            <v>983.03714514134015</v>
          </cell>
          <cell r="M818">
            <v>164947.44350200001</v>
          </cell>
          <cell r="N818">
            <v>170143</v>
          </cell>
          <cell r="P818">
            <v>158153.74236</v>
          </cell>
          <cell r="Q818">
            <v>158153.74236</v>
          </cell>
          <cell r="Y818">
            <v>147576.65901999999</v>
          </cell>
          <cell r="Z818">
            <v>147576.65901999999</v>
          </cell>
          <cell r="AA818">
            <v>31643</v>
          </cell>
          <cell r="AB818">
            <v>27239</v>
          </cell>
          <cell r="AC818">
            <v>214.4157479397991</v>
          </cell>
          <cell r="AD818">
            <v>184.57519847992018</v>
          </cell>
          <cell r="AE818">
            <v>172784</v>
          </cell>
          <cell r="AF818">
            <v>170143</v>
          </cell>
          <cell r="AG818">
            <v>1838</v>
          </cell>
          <cell r="AH818">
            <v>4479</v>
          </cell>
          <cell r="AI818">
            <v>169332</v>
          </cell>
          <cell r="AJ818">
            <v>3987</v>
          </cell>
          <cell r="AK818">
            <v>168840</v>
          </cell>
          <cell r="AL818">
            <v>38991</v>
          </cell>
          <cell r="AM818">
            <v>35505</v>
          </cell>
          <cell r="AN818">
            <v>239</v>
          </cell>
          <cell r="AO818">
            <v>210</v>
          </cell>
        </row>
        <row r="819">
          <cell r="B819" t="str">
            <v>05 ทุ่งสง</v>
          </cell>
          <cell r="C819">
            <v>167293</v>
          </cell>
          <cell r="D819">
            <v>185837</v>
          </cell>
          <cell r="E819">
            <v>134599</v>
          </cell>
          <cell r="F819">
            <v>154603</v>
          </cell>
          <cell r="G819">
            <v>7760</v>
          </cell>
          <cell r="H819">
            <v>1341</v>
          </cell>
          <cell r="I819">
            <v>57.65</v>
          </cell>
          <cell r="J819">
            <v>8.6725660562861009</v>
          </cell>
          <cell r="M819">
            <v>287232.21252300002</v>
          </cell>
          <cell r="N819">
            <v>251605</v>
          </cell>
          <cell r="P819">
            <v>189672.15319000001</v>
          </cell>
          <cell r="Q819">
            <v>189672.15319000001</v>
          </cell>
          <cell r="Y819">
            <v>176224.76431</v>
          </cell>
          <cell r="Z819">
            <v>176224.76431</v>
          </cell>
          <cell r="AA819">
            <v>42643</v>
          </cell>
          <cell r="AB819">
            <v>34742</v>
          </cell>
          <cell r="AC819">
            <v>241.9795589326273</v>
          </cell>
          <cell r="AD819">
            <v>197.14623735762055</v>
          </cell>
          <cell r="AE819">
            <v>297331</v>
          </cell>
          <cell r="AF819">
            <v>287232</v>
          </cell>
          <cell r="AG819">
            <v>4328</v>
          </cell>
          <cell r="AH819">
            <v>14427</v>
          </cell>
          <cell r="AI819">
            <v>265591</v>
          </cell>
          <cell r="AJ819">
            <v>6847</v>
          </cell>
          <cell r="AK819">
            <v>258011</v>
          </cell>
          <cell r="AL819">
            <v>60276</v>
          </cell>
          <cell r="AM819">
            <v>53461</v>
          </cell>
          <cell r="AN819">
            <v>269</v>
          </cell>
          <cell r="AO819">
            <v>207</v>
          </cell>
        </row>
        <row r="820">
          <cell r="B820" t="str">
            <v>06 ท่าศาลา</v>
          </cell>
          <cell r="C820">
            <v>156955</v>
          </cell>
          <cell r="D820">
            <v>156955</v>
          </cell>
          <cell r="E820">
            <v>136071</v>
          </cell>
          <cell r="F820">
            <v>136071</v>
          </cell>
          <cell r="G820">
            <v>2370</v>
          </cell>
          <cell r="H820">
            <v>5020</v>
          </cell>
          <cell r="I820">
            <v>17.420000000000002</v>
          </cell>
          <cell r="J820">
            <v>36.895811745338833</v>
          </cell>
          <cell r="M820">
            <v>87578.481325999994</v>
          </cell>
          <cell r="N820">
            <v>79267</v>
          </cell>
          <cell r="P820">
            <v>130884.16667000001</v>
          </cell>
          <cell r="Q820">
            <v>127748.16667000001</v>
          </cell>
          <cell r="Y820">
            <v>122338.16667000001</v>
          </cell>
          <cell r="Z820">
            <v>119202.16667000001</v>
          </cell>
          <cell r="AA820">
            <v>31281</v>
          </cell>
          <cell r="AB820">
            <v>27938</v>
          </cell>
          <cell r="AC820">
            <v>255.69670952352843</v>
          </cell>
          <cell r="AD820">
            <v>234.37258550293765</v>
          </cell>
          <cell r="AE820">
            <v>89120</v>
          </cell>
          <cell r="AF820">
            <v>87578</v>
          </cell>
          <cell r="AG820">
            <v>1323</v>
          </cell>
          <cell r="AH820">
            <v>2865</v>
          </cell>
          <cell r="AI820">
            <v>78430</v>
          </cell>
          <cell r="AJ820">
            <v>2088</v>
          </cell>
          <cell r="AK820">
            <v>77653</v>
          </cell>
          <cell r="AL820">
            <v>17017</v>
          </cell>
          <cell r="AM820">
            <v>16540</v>
          </cell>
          <cell r="AN820">
            <v>238</v>
          </cell>
          <cell r="AO820">
            <v>213</v>
          </cell>
        </row>
        <row r="821">
          <cell r="B821" t="str">
            <v>07 ร่อนพิบูลย์</v>
          </cell>
          <cell r="C821">
            <v>40809</v>
          </cell>
          <cell r="D821">
            <v>52730</v>
          </cell>
          <cell r="E821">
            <v>34640</v>
          </cell>
          <cell r="F821">
            <v>46413</v>
          </cell>
          <cell r="G821">
            <v>8490</v>
          </cell>
          <cell r="H821">
            <v>8425</v>
          </cell>
          <cell r="I821">
            <v>245.08</v>
          </cell>
          <cell r="J821">
            <v>181.51593303600285</v>
          </cell>
          <cell r="M821">
            <v>65453.720782999997</v>
          </cell>
          <cell r="N821">
            <v>68991</v>
          </cell>
          <cell r="P821">
            <v>97158.333339999997</v>
          </cell>
          <cell r="Q821">
            <v>97158.333339999997</v>
          </cell>
          <cell r="Y821">
            <v>94846.666670000006</v>
          </cell>
          <cell r="Z821">
            <v>95966.666670000006</v>
          </cell>
          <cell r="AA821">
            <v>22702</v>
          </cell>
          <cell r="AB821">
            <v>21080</v>
          </cell>
          <cell r="AC821">
            <v>239.3559780613848</v>
          </cell>
          <cell r="AD821">
            <v>219.65960402154707</v>
          </cell>
          <cell r="AE821">
            <v>70661</v>
          </cell>
          <cell r="AF821">
            <v>68991</v>
          </cell>
          <cell r="AG821">
            <v>737</v>
          </cell>
          <cell r="AH821">
            <v>2407</v>
          </cell>
          <cell r="AI821">
            <v>69250</v>
          </cell>
          <cell r="AJ821">
            <v>1543</v>
          </cell>
          <cell r="AK821">
            <v>68386</v>
          </cell>
          <cell r="AL821">
            <v>14970</v>
          </cell>
          <cell r="AM821">
            <v>15022</v>
          </cell>
          <cell r="AN821">
            <v>243</v>
          </cell>
          <cell r="AO821">
            <v>220</v>
          </cell>
        </row>
        <row r="822">
          <cell r="B822" t="str">
            <v>08 สิชล</v>
          </cell>
          <cell r="C822">
            <v>140640.16</v>
          </cell>
          <cell r="D822">
            <v>93628.73</v>
          </cell>
          <cell r="E822">
            <v>84900.81</v>
          </cell>
          <cell r="F822">
            <v>86993.99</v>
          </cell>
          <cell r="G822">
            <v>4487</v>
          </cell>
          <cell r="H822">
            <v>22300</v>
          </cell>
          <cell r="I822">
            <v>52.85</v>
          </cell>
          <cell r="J822">
            <v>256.33458633176843</v>
          </cell>
          <cell r="M822">
            <v>104573.36708900001</v>
          </cell>
          <cell r="N822">
            <v>115652</v>
          </cell>
          <cell r="P822">
            <v>82214.819440000007</v>
          </cell>
          <cell r="Q822">
            <v>82214.819440000007</v>
          </cell>
          <cell r="Y822">
            <v>69752.388890000002</v>
          </cell>
          <cell r="Z822">
            <v>70434.694449999995</v>
          </cell>
          <cell r="AA822">
            <v>16147</v>
          </cell>
          <cell r="AB822">
            <v>13762</v>
          </cell>
          <cell r="AC822">
            <v>231.4882816934587</v>
          </cell>
          <cell r="AD822">
            <v>195.38282439500242</v>
          </cell>
          <cell r="AE822">
            <v>120473</v>
          </cell>
          <cell r="AF822">
            <v>115652</v>
          </cell>
          <cell r="AG822">
            <v>487</v>
          </cell>
          <cell r="AH822">
            <v>5308</v>
          </cell>
          <cell r="AI822">
            <v>112610</v>
          </cell>
          <cell r="AJ822">
            <v>2592</v>
          </cell>
          <cell r="AK822">
            <v>109894</v>
          </cell>
          <cell r="AL822">
            <v>24899</v>
          </cell>
          <cell r="AM822">
            <v>22931</v>
          </cell>
          <cell r="AN822">
            <v>247</v>
          </cell>
          <cell r="AO822">
            <v>209</v>
          </cell>
        </row>
        <row r="823">
          <cell r="B823" t="str">
            <v>09 ลานสกา</v>
          </cell>
          <cell r="C823">
            <v>39767</v>
          </cell>
          <cell r="D823">
            <v>39767</v>
          </cell>
          <cell r="E823">
            <v>34596</v>
          </cell>
          <cell r="F823">
            <v>34596</v>
          </cell>
          <cell r="G823">
            <v>6241</v>
          </cell>
          <cell r="H823">
            <v>2010</v>
          </cell>
          <cell r="I823">
            <v>180.39</v>
          </cell>
          <cell r="J823">
            <v>58.099202219909813</v>
          </cell>
          <cell r="M823">
            <v>36148.158387000003</v>
          </cell>
          <cell r="N823">
            <v>35417</v>
          </cell>
          <cell r="P823">
            <v>32237.5</v>
          </cell>
          <cell r="Q823">
            <v>32237.5</v>
          </cell>
          <cell r="Y823">
            <v>32237.5</v>
          </cell>
          <cell r="Z823">
            <v>32237.5</v>
          </cell>
          <cell r="AA823">
            <v>8262</v>
          </cell>
          <cell r="AB823">
            <v>7626</v>
          </cell>
          <cell r="AC823">
            <v>256.26987204342771</v>
          </cell>
          <cell r="AD823">
            <v>236.55680496316401</v>
          </cell>
          <cell r="AE823">
            <v>37418</v>
          </cell>
          <cell r="AF823">
            <v>36148</v>
          </cell>
          <cell r="AG823">
            <v>403</v>
          </cell>
          <cell r="AH823">
            <v>1673</v>
          </cell>
          <cell r="AI823">
            <v>36112</v>
          </cell>
          <cell r="AJ823">
            <v>875</v>
          </cell>
          <cell r="AK823">
            <v>35314</v>
          </cell>
          <cell r="AL823">
            <v>8118</v>
          </cell>
          <cell r="AM823">
            <v>7687</v>
          </cell>
          <cell r="AN823">
            <v>258</v>
          </cell>
          <cell r="AO823">
            <v>218</v>
          </cell>
        </row>
        <row r="824">
          <cell r="B824" t="str">
            <v>10 พิปูน</v>
          </cell>
          <cell r="C824">
            <v>90268</v>
          </cell>
          <cell r="D824">
            <v>90268</v>
          </cell>
          <cell r="E824">
            <v>74427</v>
          </cell>
          <cell r="F824">
            <v>74427</v>
          </cell>
          <cell r="G824">
            <v>15062</v>
          </cell>
          <cell r="H824">
            <v>6088</v>
          </cell>
          <cell r="I824">
            <v>202.37</v>
          </cell>
          <cell r="J824">
            <v>81.799094280301503</v>
          </cell>
          <cell r="M824">
            <v>101672.93558999999</v>
          </cell>
          <cell r="N824">
            <v>90470</v>
          </cell>
          <cell r="P824">
            <v>94918.416670000006</v>
          </cell>
          <cell r="Q824">
            <v>89117.166670000006</v>
          </cell>
          <cell r="Y824">
            <v>78276.833339999997</v>
          </cell>
          <cell r="Z824">
            <v>72475.583339999997</v>
          </cell>
          <cell r="AA824">
            <v>18540</v>
          </cell>
          <cell r="AB824">
            <v>12730</v>
          </cell>
          <cell r="AC824">
            <v>236.85172743154303</v>
          </cell>
          <cell r="AD824">
            <v>175.64612754933364</v>
          </cell>
          <cell r="AE824">
            <v>103639</v>
          </cell>
          <cell r="AF824">
            <v>101673</v>
          </cell>
          <cell r="AG824">
            <v>1594</v>
          </cell>
          <cell r="AH824">
            <v>3560</v>
          </cell>
          <cell r="AI824">
            <v>97122</v>
          </cell>
          <cell r="AJ824">
            <v>2250</v>
          </cell>
          <cell r="AK824">
            <v>95812</v>
          </cell>
          <cell r="AL824">
            <v>24859</v>
          </cell>
          <cell r="AM824">
            <v>20672</v>
          </cell>
          <cell r="AN824">
            <v>268</v>
          </cell>
          <cell r="AO824">
            <v>216</v>
          </cell>
        </row>
        <row r="825">
          <cell r="B825" t="str">
            <v>11 หัวไทร</v>
          </cell>
          <cell r="C825">
            <v>5822</v>
          </cell>
          <cell r="D825">
            <v>5668.75</v>
          </cell>
          <cell r="E825">
            <v>4877</v>
          </cell>
          <cell r="F825">
            <v>5033</v>
          </cell>
          <cell r="G825">
            <v>1663</v>
          </cell>
          <cell r="H825">
            <v>2720</v>
          </cell>
          <cell r="I825">
            <v>340.89</v>
          </cell>
          <cell r="J825">
            <v>540.42767732962443</v>
          </cell>
          <cell r="M825">
            <v>5999.8078320000004</v>
          </cell>
          <cell r="N825">
            <v>5624</v>
          </cell>
          <cell r="P825">
            <v>9727.5</v>
          </cell>
          <cell r="Q825">
            <v>8276.25</v>
          </cell>
          <cell r="Y825">
            <v>9527.5</v>
          </cell>
          <cell r="Z825">
            <v>8076.25</v>
          </cell>
          <cell r="AA825">
            <v>2153</v>
          </cell>
          <cell r="AB825">
            <v>1729</v>
          </cell>
          <cell r="AC825">
            <v>225.97218577801101</v>
          </cell>
          <cell r="AD825">
            <v>214.12103389568179</v>
          </cell>
          <cell r="AE825">
            <v>5624</v>
          </cell>
          <cell r="AF825">
            <v>5624</v>
          </cell>
          <cell r="AG825">
            <v>126</v>
          </cell>
          <cell r="AH825">
            <v>126</v>
          </cell>
          <cell r="AI825">
            <v>5248</v>
          </cell>
          <cell r="AJ825">
            <v>121</v>
          </cell>
          <cell r="AK825">
            <v>5243</v>
          </cell>
          <cell r="AL825">
            <v>848</v>
          </cell>
          <cell r="AM825">
            <v>872</v>
          </cell>
          <cell r="AN825">
            <v>172</v>
          </cell>
          <cell r="AO825">
            <v>166</v>
          </cell>
        </row>
        <row r="826">
          <cell r="B826" t="str">
            <v>12 ทุ่งใหญ่</v>
          </cell>
          <cell r="C826">
            <v>170902.25</v>
          </cell>
          <cell r="D826">
            <v>178763.25</v>
          </cell>
          <cell r="E826">
            <v>152322.25</v>
          </cell>
          <cell r="F826">
            <v>152232.25</v>
          </cell>
          <cell r="G826">
            <v>4561</v>
          </cell>
          <cell r="H826">
            <v>48</v>
          </cell>
          <cell r="I826">
            <v>29.94</v>
          </cell>
          <cell r="J826">
            <v>0.3185892608169425</v>
          </cell>
          <cell r="M826">
            <v>236179.534549</v>
          </cell>
          <cell r="N826">
            <v>193050</v>
          </cell>
          <cell r="P826">
            <v>150086.16250000001</v>
          </cell>
          <cell r="Q826">
            <v>150086.16250000001</v>
          </cell>
          <cell r="Y826">
            <v>113403.41250000001</v>
          </cell>
          <cell r="Z826">
            <v>117540.41250000001</v>
          </cell>
          <cell r="AA826">
            <v>32567</v>
          </cell>
          <cell r="AB826">
            <v>30821</v>
          </cell>
          <cell r="AC826">
            <v>287.17824371757774</v>
          </cell>
          <cell r="AD826">
            <v>262.21332788176153</v>
          </cell>
          <cell r="AE826">
            <v>242352</v>
          </cell>
          <cell r="AF826">
            <v>236180</v>
          </cell>
          <cell r="AG826">
            <v>3500</v>
          </cell>
          <cell r="AH826">
            <v>9672</v>
          </cell>
          <cell r="AI826">
            <v>213934</v>
          </cell>
          <cell r="AJ826">
            <v>5410</v>
          </cell>
          <cell r="AK826">
            <v>209672</v>
          </cell>
          <cell r="AL826">
            <v>49934</v>
          </cell>
          <cell r="AM826">
            <v>45167</v>
          </cell>
          <cell r="AN826">
            <v>267</v>
          </cell>
          <cell r="AO826">
            <v>215</v>
          </cell>
        </row>
        <row r="827">
          <cell r="B827" t="str">
            <v>13 ฉวาง</v>
          </cell>
          <cell r="C827">
            <v>114101.28</v>
          </cell>
          <cell r="D827">
            <v>128361</v>
          </cell>
          <cell r="E827">
            <v>104786.77</v>
          </cell>
          <cell r="F827">
            <v>118753.49</v>
          </cell>
          <cell r="G827">
            <v>9210</v>
          </cell>
          <cell r="H827">
            <v>7346</v>
          </cell>
          <cell r="I827">
            <v>87.89</v>
          </cell>
          <cell r="J827">
            <v>61.862959395972275</v>
          </cell>
          <cell r="M827">
            <v>168431.74221299999</v>
          </cell>
          <cell r="N827">
            <v>162188</v>
          </cell>
          <cell r="P827">
            <v>160329.33653</v>
          </cell>
          <cell r="Q827">
            <v>163529.33653</v>
          </cell>
          <cell r="Y827">
            <v>134310.30876000001</v>
          </cell>
          <cell r="Z827">
            <v>136284.61431</v>
          </cell>
          <cell r="AA827">
            <v>35458</v>
          </cell>
          <cell r="AB827">
            <v>30321</v>
          </cell>
          <cell r="AC827">
            <v>264.00244573453097</v>
          </cell>
          <cell r="AD827">
            <v>222.4818638076828</v>
          </cell>
          <cell r="AE827">
            <v>172610</v>
          </cell>
          <cell r="AF827">
            <v>168432</v>
          </cell>
          <cell r="AG827">
            <v>2543</v>
          </cell>
          <cell r="AH827">
            <v>6721</v>
          </cell>
          <cell r="AI827">
            <v>141272</v>
          </cell>
          <cell r="AJ827">
            <v>3920</v>
          </cell>
          <cell r="AK827">
            <v>138471</v>
          </cell>
          <cell r="AL827">
            <v>34354</v>
          </cell>
          <cell r="AM827">
            <v>32246</v>
          </cell>
          <cell r="AN827">
            <v>277</v>
          </cell>
          <cell r="AO827">
            <v>233</v>
          </cell>
        </row>
        <row r="828">
          <cell r="B828" t="str">
            <v>14 ขนอม</v>
          </cell>
          <cell r="C828">
            <v>54939.5</v>
          </cell>
          <cell r="D828">
            <v>52645.5</v>
          </cell>
          <cell r="E828">
            <v>39751.5</v>
          </cell>
          <cell r="F828">
            <v>39751.5</v>
          </cell>
          <cell r="G828">
            <v>5031</v>
          </cell>
          <cell r="H828">
            <v>4164</v>
          </cell>
          <cell r="I828">
            <v>126.56</v>
          </cell>
          <cell r="J828">
            <v>104.74732525816636</v>
          </cell>
          <cell r="M828">
            <v>48989.337205000003</v>
          </cell>
          <cell r="N828">
            <v>52003</v>
          </cell>
          <cell r="P828">
            <v>56100.333330000001</v>
          </cell>
          <cell r="Q828">
            <v>57005.333330000001</v>
          </cell>
          <cell r="Y828">
            <v>45645.75</v>
          </cell>
          <cell r="Z828">
            <v>51113.25</v>
          </cell>
          <cell r="AA828">
            <v>9859</v>
          </cell>
          <cell r="AB828">
            <v>9048</v>
          </cell>
          <cell r="AC828">
            <v>215.99826441191129</v>
          </cell>
          <cell r="AD828">
            <v>177.02384193687547</v>
          </cell>
          <cell r="AE828">
            <v>53207</v>
          </cell>
          <cell r="AF828">
            <v>52003</v>
          </cell>
          <cell r="AG828">
            <v>605</v>
          </cell>
          <cell r="AH828">
            <v>1809</v>
          </cell>
          <cell r="AI828">
            <v>53043</v>
          </cell>
          <cell r="AJ828">
            <v>1232</v>
          </cell>
          <cell r="AK828">
            <v>52003</v>
          </cell>
          <cell r="AL828">
            <v>10889</v>
          </cell>
          <cell r="AM828">
            <v>10000</v>
          </cell>
          <cell r="AN828">
            <v>214</v>
          </cell>
          <cell r="AO828">
            <v>192</v>
          </cell>
        </row>
        <row r="829">
          <cell r="B829" t="str">
            <v>15 นาบอน</v>
          </cell>
          <cell r="C829">
            <v>74483</v>
          </cell>
          <cell r="D829">
            <v>88863</v>
          </cell>
          <cell r="E829">
            <v>54392</v>
          </cell>
          <cell r="F829">
            <v>65522</v>
          </cell>
          <cell r="G829">
            <v>827</v>
          </cell>
          <cell r="H829">
            <v>1761</v>
          </cell>
          <cell r="I829">
            <v>15.21</v>
          </cell>
          <cell r="J829">
            <v>26.872892158359022</v>
          </cell>
          <cell r="M829">
            <v>86268.781021999996</v>
          </cell>
          <cell r="N829">
            <v>76546</v>
          </cell>
          <cell r="P829">
            <v>75689</v>
          </cell>
          <cell r="Q829">
            <v>75689</v>
          </cell>
          <cell r="Y829">
            <v>56769.333339999997</v>
          </cell>
          <cell r="Z829">
            <v>52552.666669999999</v>
          </cell>
          <cell r="AA829">
            <v>13074</v>
          </cell>
          <cell r="AB829">
            <v>10923</v>
          </cell>
          <cell r="AC829">
            <v>230.29951614365743</v>
          </cell>
          <cell r="AD829">
            <v>207.85023065490807</v>
          </cell>
          <cell r="AE829">
            <v>87355</v>
          </cell>
          <cell r="AF829">
            <v>86269</v>
          </cell>
          <cell r="AG829">
            <v>1144</v>
          </cell>
          <cell r="AH829">
            <v>2230</v>
          </cell>
          <cell r="AI829">
            <v>77082</v>
          </cell>
          <cell r="AJ829">
            <v>1772</v>
          </cell>
          <cell r="AK829">
            <v>76624</v>
          </cell>
          <cell r="AL829">
            <v>19168</v>
          </cell>
          <cell r="AM829">
            <v>18129</v>
          </cell>
          <cell r="AN829">
            <v>272</v>
          </cell>
          <cell r="AO829">
            <v>237</v>
          </cell>
        </row>
        <row r="830">
          <cell r="B830" t="str">
            <v>16 พรหมคีรี</v>
          </cell>
          <cell r="C830">
            <v>121731.25</v>
          </cell>
          <cell r="D830">
            <v>93482</v>
          </cell>
          <cell r="E830">
            <v>117492.75</v>
          </cell>
          <cell r="F830">
            <v>86116</v>
          </cell>
          <cell r="G830">
            <v>2639</v>
          </cell>
          <cell r="H830">
            <v>59232</v>
          </cell>
          <cell r="I830">
            <v>22.46</v>
          </cell>
          <cell r="J830">
            <v>687.8193947698453</v>
          </cell>
          <cell r="M830">
            <v>32857.439784000002</v>
          </cell>
          <cell r="N830">
            <v>31925</v>
          </cell>
          <cell r="P830">
            <v>28961.89474</v>
          </cell>
          <cell r="Q830">
            <v>28961.89474</v>
          </cell>
          <cell r="Y830">
            <v>28961.89474</v>
          </cell>
          <cell r="Z830">
            <v>28961.89474</v>
          </cell>
          <cell r="AA830">
            <v>6441</v>
          </cell>
          <cell r="AB830">
            <v>5012</v>
          </cell>
          <cell r="AC830">
            <v>222.40059077018799</v>
          </cell>
          <cell r="AD830">
            <v>173.04508372092786</v>
          </cell>
          <cell r="AE830">
            <v>34949</v>
          </cell>
          <cell r="AF830">
            <v>32857</v>
          </cell>
          <cell r="AG830">
            <v>385</v>
          </cell>
          <cell r="AH830">
            <v>2477</v>
          </cell>
          <cell r="AI830">
            <v>31649</v>
          </cell>
          <cell r="AJ830">
            <v>795</v>
          </cell>
          <cell r="AK830">
            <v>29967</v>
          </cell>
          <cell r="AL830">
            <v>8218</v>
          </cell>
          <cell r="AM830">
            <v>6453</v>
          </cell>
          <cell r="AN830">
            <v>253</v>
          </cell>
          <cell r="AO830">
            <v>215</v>
          </cell>
        </row>
        <row r="831">
          <cell r="B831" t="str">
            <v>17 บางขัน</v>
          </cell>
          <cell r="C831">
            <v>147775.34</v>
          </cell>
          <cell r="D831">
            <v>152952.04</v>
          </cell>
          <cell r="E831">
            <v>128506.77</v>
          </cell>
          <cell r="F831">
            <v>133683.47</v>
          </cell>
          <cell r="G831">
            <v>71820</v>
          </cell>
          <cell r="H831">
            <v>67636</v>
          </cell>
          <cell r="I831">
            <v>558.88</v>
          </cell>
          <cell r="J831">
            <v>505.93819026391219</v>
          </cell>
          <cell r="M831">
            <v>195777.76283200001</v>
          </cell>
          <cell r="N831">
            <v>184540</v>
          </cell>
          <cell r="P831">
            <v>175007.11389000001</v>
          </cell>
          <cell r="Q831">
            <v>175007.11389000001</v>
          </cell>
          <cell r="Y831">
            <v>146744.94930000001</v>
          </cell>
          <cell r="Z831">
            <v>153274.69721000001</v>
          </cell>
          <cell r="AA831">
            <v>36831</v>
          </cell>
          <cell r="AB831">
            <v>34075</v>
          </cell>
          <cell r="AC831">
            <v>250.98347980089557</v>
          </cell>
          <cell r="AD831">
            <v>222.3147679362491</v>
          </cell>
          <cell r="AE831">
            <v>198180</v>
          </cell>
          <cell r="AF831">
            <v>197104</v>
          </cell>
          <cell r="AG831">
            <v>3254</v>
          </cell>
          <cell r="AH831">
            <v>4330</v>
          </cell>
          <cell r="AI831">
            <v>169920</v>
          </cell>
          <cell r="AJ831">
            <v>4299</v>
          </cell>
          <cell r="AK831">
            <v>169889</v>
          </cell>
          <cell r="AL831">
            <v>47281</v>
          </cell>
          <cell r="AM831">
            <v>42831</v>
          </cell>
          <cell r="AN831">
            <v>267</v>
          </cell>
          <cell r="AO831">
            <v>252</v>
          </cell>
        </row>
        <row r="832">
          <cell r="B832" t="str">
            <v>18 ถ้ำพรรณรา</v>
          </cell>
          <cell r="C832">
            <v>107402</v>
          </cell>
          <cell r="D832">
            <v>59139</v>
          </cell>
          <cell r="E832">
            <v>104503</v>
          </cell>
          <cell r="F832">
            <v>53089</v>
          </cell>
          <cell r="G832">
            <v>593</v>
          </cell>
          <cell r="H832">
            <v>568</v>
          </cell>
          <cell r="I832">
            <v>5.67</v>
          </cell>
          <cell r="J832">
            <v>10.690455461583378</v>
          </cell>
          <cell r="M832">
            <v>73816</v>
          </cell>
          <cell r="N832">
            <v>64303</v>
          </cell>
          <cell r="P832">
            <v>59982.791669999999</v>
          </cell>
          <cell r="Q832">
            <v>61070.5</v>
          </cell>
          <cell r="Y832">
            <v>44732.125</v>
          </cell>
          <cell r="Z832">
            <v>44732.125</v>
          </cell>
          <cell r="AA832">
            <v>10635</v>
          </cell>
          <cell r="AB832">
            <v>9663</v>
          </cell>
          <cell r="AC832">
            <v>237.75104146203651</v>
          </cell>
          <cell r="AD832">
            <v>216.01267359129486</v>
          </cell>
          <cell r="AE832">
            <v>74554</v>
          </cell>
          <cell r="AF832">
            <v>73816</v>
          </cell>
          <cell r="AG832">
            <v>1155</v>
          </cell>
          <cell r="AH832">
            <v>1893</v>
          </cell>
          <cell r="AI832">
            <v>54786</v>
          </cell>
          <cell r="AJ832">
            <v>1293</v>
          </cell>
          <cell r="AK832">
            <v>54186</v>
          </cell>
          <cell r="AL832">
            <v>13833</v>
          </cell>
          <cell r="AM832">
            <v>11705</v>
          </cell>
          <cell r="AN832">
            <v>254</v>
          </cell>
          <cell r="AO832">
            <v>216</v>
          </cell>
        </row>
        <row r="833">
          <cell r="B833" t="str">
            <v>19 พระพรหม</v>
          </cell>
          <cell r="C833">
            <v>20524</v>
          </cell>
          <cell r="D833">
            <v>17913</v>
          </cell>
          <cell r="E833">
            <v>13902</v>
          </cell>
          <cell r="F833">
            <v>13902</v>
          </cell>
          <cell r="G833">
            <v>9439</v>
          </cell>
          <cell r="H833">
            <v>2495</v>
          </cell>
          <cell r="I833">
            <v>678.99</v>
          </cell>
          <cell r="J833">
            <v>179.48248453459934</v>
          </cell>
          <cell r="M833">
            <v>16363.303516</v>
          </cell>
          <cell r="N833">
            <v>16411</v>
          </cell>
          <cell r="P833">
            <v>37416.25</v>
          </cell>
          <cell r="Q833">
            <v>36593.333330000001</v>
          </cell>
          <cell r="Y833">
            <v>29478.333330000001</v>
          </cell>
          <cell r="Z833">
            <v>30120.833330000001</v>
          </cell>
          <cell r="AA833">
            <v>5565</v>
          </cell>
          <cell r="AB833">
            <v>4701</v>
          </cell>
          <cell r="AC833">
            <v>188.79759147258409</v>
          </cell>
          <cell r="AD833">
            <v>156.05576153327493</v>
          </cell>
          <cell r="AE833">
            <v>16887</v>
          </cell>
          <cell r="AF833">
            <v>16411</v>
          </cell>
          <cell r="AG833">
            <v>347</v>
          </cell>
          <cell r="AH833">
            <v>823</v>
          </cell>
          <cell r="AI833">
            <v>16240</v>
          </cell>
          <cell r="AJ833">
            <v>368</v>
          </cell>
          <cell r="AK833">
            <v>15785</v>
          </cell>
          <cell r="AL833">
            <v>4049</v>
          </cell>
          <cell r="AM833">
            <v>3249</v>
          </cell>
          <cell r="AN833">
            <v>239</v>
          </cell>
          <cell r="AO833">
            <v>206</v>
          </cell>
        </row>
        <row r="834">
          <cell r="B834" t="str">
            <v>20 จุฬาภรณ์</v>
          </cell>
          <cell r="C834">
            <v>52108</v>
          </cell>
          <cell r="D834">
            <v>63954</v>
          </cell>
          <cell r="E834">
            <v>39507</v>
          </cell>
          <cell r="F834">
            <v>39507</v>
          </cell>
          <cell r="G834">
            <v>7268</v>
          </cell>
          <cell r="H834">
            <v>5420</v>
          </cell>
          <cell r="I834">
            <v>183.97</v>
          </cell>
          <cell r="J834">
            <v>137.17822158098565</v>
          </cell>
          <cell r="M834">
            <v>93462.202191000004</v>
          </cell>
          <cell r="N834">
            <v>83268</v>
          </cell>
          <cell r="P834">
            <v>82873.125</v>
          </cell>
          <cell r="Q834">
            <v>82204.875</v>
          </cell>
          <cell r="Y834">
            <v>62094.5625</v>
          </cell>
          <cell r="Z834">
            <v>65393.25</v>
          </cell>
          <cell r="AA834">
            <v>12892</v>
          </cell>
          <cell r="AB834">
            <v>11237</v>
          </cell>
          <cell r="AC834">
            <v>207.61407248823116</v>
          </cell>
          <cell r="AD834">
            <v>171.8390086132743</v>
          </cell>
          <cell r="AE834">
            <v>94329</v>
          </cell>
          <cell r="AF834">
            <v>93462</v>
          </cell>
          <cell r="AG834">
            <v>1025</v>
          </cell>
          <cell r="AH834">
            <v>1892</v>
          </cell>
          <cell r="AI834">
            <v>82884</v>
          </cell>
          <cell r="AJ834">
            <v>1931</v>
          </cell>
          <cell r="AK834">
            <v>82923</v>
          </cell>
          <cell r="AL834">
            <v>20060</v>
          </cell>
          <cell r="AM834">
            <v>18168</v>
          </cell>
          <cell r="AN834">
            <v>263</v>
          </cell>
          <cell r="AO834">
            <v>219</v>
          </cell>
        </row>
        <row r="835">
          <cell r="B835" t="str">
            <v>21 นบพิตำ</v>
          </cell>
          <cell r="C835">
            <v>121329</v>
          </cell>
          <cell r="D835">
            <v>121347</v>
          </cell>
          <cell r="E835">
            <v>117651</v>
          </cell>
          <cell r="F835">
            <v>117651</v>
          </cell>
          <cell r="G835">
            <v>5899</v>
          </cell>
          <cell r="H835">
            <v>7786</v>
          </cell>
          <cell r="I835">
            <v>50.14</v>
          </cell>
          <cell r="J835">
            <v>66.181604916235301</v>
          </cell>
          <cell r="M835">
            <v>105242.863533</v>
          </cell>
          <cell r="N835">
            <v>102362</v>
          </cell>
          <cell r="P835">
            <v>99360</v>
          </cell>
          <cell r="Q835">
            <v>99360</v>
          </cell>
          <cell r="Y835">
            <v>85865.000010000003</v>
          </cell>
          <cell r="Z835">
            <v>85865</v>
          </cell>
          <cell r="AA835">
            <v>20470</v>
          </cell>
          <cell r="AB835">
            <v>17206</v>
          </cell>
          <cell r="AC835">
            <v>238.40136645834727</v>
          </cell>
          <cell r="AD835">
            <v>200.38238319839286</v>
          </cell>
          <cell r="AE835">
            <v>106700</v>
          </cell>
          <cell r="AF835">
            <v>105243</v>
          </cell>
          <cell r="AG835">
            <v>782</v>
          </cell>
          <cell r="AH835">
            <v>2239</v>
          </cell>
          <cell r="AI835">
            <v>100406</v>
          </cell>
          <cell r="AJ835">
            <v>2469</v>
          </cell>
          <cell r="AK835">
            <v>100636</v>
          </cell>
          <cell r="AL835">
            <v>21410</v>
          </cell>
          <cell r="AM835">
            <v>20166</v>
          </cell>
          <cell r="AN835">
            <v>241</v>
          </cell>
          <cell r="AO835">
            <v>200</v>
          </cell>
        </row>
        <row r="836">
          <cell r="B836" t="str">
            <v>22 ช้างกลาง</v>
          </cell>
          <cell r="C836">
            <v>69298</v>
          </cell>
          <cell r="D836">
            <v>69298</v>
          </cell>
          <cell r="E836">
            <v>65094</v>
          </cell>
          <cell r="F836">
            <v>65094</v>
          </cell>
          <cell r="G836">
            <v>45098</v>
          </cell>
          <cell r="H836">
            <v>6863</v>
          </cell>
          <cell r="I836">
            <v>692.81</v>
          </cell>
          <cell r="J836">
            <v>105.43003502626971</v>
          </cell>
          <cell r="M836">
            <v>72353.392716000002</v>
          </cell>
          <cell r="N836">
            <v>62481</v>
          </cell>
          <cell r="P836">
            <v>51815.5</v>
          </cell>
          <cell r="Q836">
            <v>51815.5</v>
          </cell>
          <cell r="Y836">
            <v>40418.833339999997</v>
          </cell>
          <cell r="Z836">
            <v>39725.5</v>
          </cell>
          <cell r="AA836">
            <v>10211</v>
          </cell>
          <cell r="AB836">
            <v>9486</v>
          </cell>
          <cell r="AC836">
            <v>252.64099927234565</v>
          </cell>
          <cell r="AD836">
            <v>238.79260312771393</v>
          </cell>
          <cell r="AE836">
            <v>74028</v>
          </cell>
          <cell r="AF836">
            <v>72353</v>
          </cell>
          <cell r="AG836">
            <v>904</v>
          </cell>
          <cell r="AH836">
            <v>2579</v>
          </cell>
          <cell r="AI836">
            <v>60004</v>
          </cell>
          <cell r="AJ836">
            <v>1646</v>
          </cell>
          <cell r="AK836">
            <v>59071</v>
          </cell>
          <cell r="AL836">
            <v>12871</v>
          </cell>
          <cell r="AM836">
            <v>13139</v>
          </cell>
          <cell r="AN836">
            <v>253</v>
          </cell>
          <cell r="AO836">
            <v>222</v>
          </cell>
        </row>
        <row r="837">
          <cell r="B837" t="str">
            <v>23 เฉลิมพระเกียรติ</v>
          </cell>
          <cell r="C837">
            <v>1981</v>
          </cell>
          <cell r="D837">
            <v>0</v>
          </cell>
          <cell r="E837">
            <v>749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M837">
            <v>2523</v>
          </cell>
          <cell r="N837">
            <v>1595</v>
          </cell>
          <cell r="P837">
            <v>0</v>
          </cell>
          <cell r="Q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2523</v>
          </cell>
          <cell r="AF837">
            <v>2523</v>
          </cell>
          <cell r="AG837">
            <v>0</v>
          </cell>
          <cell r="AH837">
            <v>0</v>
          </cell>
          <cell r="AI837">
            <v>2115</v>
          </cell>
          <cell r="AJ837">
            <v>49</v>
          </cell>
          <cell r="AK837">
            <v>2164</v>
          </cell>
          <cell r="AL837">
            <v>493</v>
          </cell>
          <cell r="AM837">
            <v>501</v>
          </cell>
          <cell r="AN837">
            <v>220</v>
          </cell>
          <cell r="AO837">
            <v>232</v>
          </cell>
        </row>
        <row r="838">
          <cell r="B838" t="str">
            <v>พัทลุง</v>
          </cell>
          <cell r="C838">
            <v>1038978</v>
          </cell>
          <cell r="D838">
            <v>1005502</v>
          </cell>
          <cell r="E838">
            <v>853127</v>
          </cell>
          <cell r="F838">
            <v>840428</v>
          </cell>
          <cell r="G838">
            <v>88515</v>
          </cell>
          <cell r="H838">
            <v>200499</v>
          </cell>
          <cell r="I838">
            <v>104</v>
          </cell>
          <cell r="J838">
            <v>239</v>
          </cell>
          <cell r="M838">
            <v>993454.17435942288</v>
          </cell>
          <cell r="N838">
            <v>866725</v>
          </cell>
          <cell r="P838">
            <v>956613.98610999994</v>
          </cell>
          <cell r="Q838">
            <v>952339.48610999994</v>
          </cell>
          <cell r="Y838">
            <v>850017.40278</v>
          </cell>
          <cell r="Z838">
            <v>859935.44446000003</v>
          </cell>
          <cell r="AA838">
            <v>170767</v>
          </cell>
          <cell r="AB838">
            <v>169592</v>
          </cell>
          <cell r="AC838">
            <v>201</v>
          </cell>
          <cell r="AD838">
            <v>197</v>
          </cell>
          <cell r="AE838">
            <v>994875</v>
          </cell>
          <cell r="AF838">
            <v>993455</v>
          </cell>
          <cell r="AG838">
            <v>12469</v>
          </cell>
          <cell r="AH838">
            <v>13889</v>
          </cell>
          <cell r="AI838">
            <v>877012</v>
          </cell>
          <cell r="AJ838">
            <v>39626</v>
          </cell>
          <cell r="AK838">
            <v>902750</v>
          </cell>
          <cell r="AL838">
            <v>206858</v>
          </cell>
          <cell r="AM838">
            <v>204608</v>
          </cell>
          <cell r="AN838">
            <v>236</v>
          </cell>
          <cell r="AO838">
            <v>227</v>
          </cell>
        </row>
        <row r="839">
          <cell r="B839" t="str">
            <v>01 เมืองพัทลุง</v>
          </cell>
          <cell r="C839">
            <v>60352</v>
          </cell>
          <cell r="D839">
            <v>58535</v>
          </cell>
          <cell r="E839">
            <v>49466</v>
          </cell>
          <cell r="F839">
            <v>49466</v>
          </cell>
          <cell r="G839">
            <v>2604</v>
          </cell>
          <cell r="H839">
            <v>11935</v>
          </cell>
          <cell r="I839">
            <v>52.65</v>
          </cell>
          <cell r="J839">
            <v>241.27754760845832</v>
          </cell>
          <cell r="M839">
            <v>58215.999451234959</v>
          </cell>
          <cell r="N839">
            <v>50757</v>
          </cell>
          <cell r="P839">
            <v>53518.59042</v>
          </cell>
          <cell r="Q839">
            <v>53787.09042</v>
          </cell>
          <cell r="Y839">
            <v>45456.173750000002</v>
          </cell>
          <cell r="Z839">
            <v>45172.173750000002</v>
          </cell>
          <cell r="AA839">
            <v>4052</v>
          </cell>
          <cell r="AB839">
            <v>3691</v>
          </cell>
          <cell r="AC839">
            <v>89.143627541242395</v>
          </cell>
          <cell r="AD839">
            <v>81.713851672900731</v>
          </cell>
          <cell r="AE839">
            <v>58092</v>
          </cell>
          <cell r="AF839">
            <v>58216</v>
          </cell>
          <cell r="AG839">
            <v>562</v>
          </cell>
          <cell r="AH839">
            <v>438</v>
          </cell>
          <cell r="AI839">
            <v>49500</v>
          </cell>
          <cell r="AJ839">
            <v>2315</v>
          </cell>
          <cell r="AK839">
            <v>51377</v>
          </cell>
          <cell r="AL839">
            <v>11486</v>
          </cell>
          <cell r="AM839">
            <v>11265</v>
          </cell>
          <cell r="AN839">
            <v>228</v>
          </cell>
          <cell r="AO839">
            <v>219</v>
          </cell>
        </row>
        <row r="840">
          <cell r="B840" t="str">
            <v>02 เขาชัยสน</v>
          </cell>
          <cell r="C840">
            <v>106631</v>
          </cell>
          <cell r="D840">
            <v>104698</v>
          </cell>
          <cell r="E840">
            <v>90047</v>
          </cell>
          <cell r="F840">
            <v>88114</v>
          </cell>
          <cell r="G840">
            <v>8200</v>
          </cell>
          <cell r="H840">
            <v>21078</v>
          </cell>
          <cell r="I840">
            <v>91.06</v>
          </cell>
          <cell r="J840">
            <v>239.2164356401934</v>
          </cell>
          <cell r="M840">
            <v>103869.0818852791</v>
          </cell>
          <cell r="N840">
            <v>95849</v>
          </cell>
          <cell r="P840">
            <v>107987.61229</v>
          </cell>
          <cell r="Q840">
            <v>107987.61229</v>
          </cell>
          <cell r="Y840">
            <v>105527.61229</v>
          </cell>
          <cell r="Z840">
            <v>104906.32063</v>
          </cell>
          <cell r="AA840">
            <v>15327</v>
          </cell>
          <cell r="AB840">
            <v>13948</v>
          </cell>
          <cell r="AC840">
            <v>145.23846519270089</v>
          </cell>
          <cell r="AD840">
            <v>132.95205876824392</v>
          </cell>
          <cell r="AE840">
            <v>104189</v>
          </cell>
          <cell r="AF840">
            <v>103869</v>
          </cell>
          <cell r="AG840">
            <v>1672</v>
          </cell>
          <cell r="AH840">
            <v>1992</v>
          </cell>
          <cell r="AI840">
            <v>94952</v>
          </cell>
          <cell r="AJ840">
            <v>4141</v>
          </cell>
          <cell r="AK840">
            <v>97101</v>
          </cell>
          <cell r="AL840">
            <v>18911</v>
          </cell>
          <cell r="AM840">
            <v>18655</v>
          </cell>
          <cell r="AN840">
            <v>229</v>
          </cell>
          <cell r="AO840">
            <v>192</v>
          </cell>
        </row>
        <row r="841">
          <cell r="B841" t="str">
            <v>03 ควนขนุน</v>
          </cell>
          <cell r="C841">
            <v>105063</v>
          </cell>
          <cell r="D841">
            <v>103227</v>
          </cell>
          <cell r="E841">
            <v>84240</v>
          </cell>
          <cell r="F841">
            <v>83001</v>
          </cell>
          <cell r="G841">
            <v>4377</v>
          </cell>
          <cell r="H841">
            <v>19229</v>
          </cell>
          <cell r="I841">
            <v>51.96</v>
          </cell>
          <cell r="J841">
            <v>231.67253900555414</v>
          </cell>
          <cell r="M841">
            <v>104254.75978425638</v>
          </cell>
          <cell r="N841">
            <v>87641</v>
          </cell>
          <cell r="P841">
            <v>93189.349369999996</v>
          </cell>
          <cell r="Q841">
            <v>93189.349369999996</v>
          </cell>
          <cell r="Y841">
            <v>88594.249370000005</v>
          </cell>
          <cell r="Z841">
            <v>89435.749370000005</v>
          </cell>
          <cell r="AA841">
            <v>12517</v>
          </cell>
          <cell r="AB841">
            <v>13144</v>
          </cell>
          <cell r="AC841">
            <v>141.28983327069867</v>
          </cell>
          <cell r="AD841">
            <v>146.96700559182668</v>
          </cell>
          <cell r="AE841">
            <v>103749</v>
          </cell>
          <cell r="AF841">
            <v>104255</v>
          </cell>
          <cell r="AG841">
            <v>1458</v>
          </cell>
          <cell r="AH841">
            <v>952</v>
          </cell>
          <cell r="AI841">
            <v>92122</v>
          </cell>
          <cell r="AJ841">
            <v>4129</v>
          </cell>
          <cell r="AK841">
            <v>95299</v>
          </cell>
          <cell r="AL841">
            <v>22662</v>
          </cell>
          <cell r="AM841">
            <v>23078</v>
          </cell>
          <cell r="AN841">
            <v>222</v>
          </cell>
          <cell r="AO841">
            <v>242</v>
          </cell>
        </row>
        <row r="842">
          <cell r="B842" t="str">
            <v>04 ปากพะยูน</v>
          </cell>
          <cell r="C842">
            <v>89884</v>
          </cell>
          <cell r="D842">
            <v>84641</v>
          </cell>
          <cell r="E842">
            <v>59121</v>
          </cell>
          <cell r="F842">
            <v>53878</v>
          </cell>
          <cell r="G842">
            <v>4892</v>
          </cell>
          <cell r="H842">
            <v>13237</v>
          </cell>
          <cell r="I842">
            <v>82.75</v>
          </cell>
          <cell r="J842">
            <v>245.68017205538439</v>
          </cell>
          <cell r="M842">
            <v>83980.75596577402</v>
          </cell>
          <cell r="N842">
            <v>78244</v>
          </cell>
          <cell r="P842">
            <v>63825.891669999997</v>
          </cell>
          <cell r="Q842">
            <v>63825.891669999997</v>
          </cell>
          <cell r="Y842">
            <v>60177.891669999997</v>
          </cell>
          <cell r="Z842">
            <v>62027.891669999997</v>
          </cell>
          <cell r="AA842">
            <v>13671</v>
          </cell>
          <cell r="AB842">
            <v>15578</v>
          </cell>
          <cell r="AC842">
            <v>227.17882295027903</v>
          </cell>
          <cell r="AD842">
            <v>251.14365664171544</v>
          </cell>
          <cell r="AE842">
            <v>83981</v>
          </cell>
          <cell r="AF842">
            <v>83981</v>
          </cell>
          <cell r="AG842">
            <v>740</v>
          </cell>
          <cell r="AH842">
            <v>740</v>
          </cell>
          <cell r="AI842">
            <v>60506</v>
          </cell>
          <cell r="AJ842">
            <v>3348</v>
          </cell>
          <cell r="AK842">
            <v>63114</v>
          </cell>
          <cell r="AL842">
            <v>13381</v>
          </cell>
          <cell r="AM842">
            <v>15490</v>
          </cell>
          <cell r="AN842">
            <v>235</v>
          </cell>
          <cell r="AO842">
            <v>245</v>
          </cell>
        </row>
        <row r="843">
          <cell r="B843" t="str">
            <v>05 กงหรา</v>
          </cell>
          <cell r="C843">
            <v>85900</v>
          </cell>
          <cell r="D843">
            <v>78463</v>
          </cell>
          <cell r="E843">
            <v>63184</v>
          </cell>
          <cell r="F843">
            <v>59058</v>
          </cell>
          <cell r="G843">
            <v>2032</v>
          </cell>
          <cell r="H843">
            <v>11581</v>
          </cell>
          <cell r="I843">
            <v>32.159999999999997</v>
          </cell>
          <cell r="J843">
            <v>196.08792407463847</v>
          </cell>
          <cell r="M843">
            <v>74138.92055493471</v>
          </cell>
          <cell r="N843">
            <v>65929</v>
          </cell>
          <cell r="P843">
            <v>69023.416670000006</v>
          </cell>
          <cell r="Q843">
            <v>69023.416670000006</v>
          </cell>
          <cell r="Y843">
            <v>61824.166669999999</v>
          </cell>
          <cell r="Z843">
            <v>63580.416669999999</v>
          </cell>
          <cell r="AA843">
            <v>13104</v>
          </cell>
          <cell r="AB843">
            <v>13191</v>
          </cell>
          <cell r="AC843">
            <v>211.95372897793723</v>
          </cell>
          <cell r="AD843">
            <v>207.46756272130608</v>
          </cell>
          <cell r="AE843">
            <v>74569</v>
          </cell>
          <cell r="AF843">
            <v>74139</v>
          </cell>
          <cell r="AG843">
            <v>775</v>
          </cell>
          <cell r="AH843">
            <v>1205</v>
          </cell>
          <cell r="AI843">
            <v>63547</v>
          </cell>
          <cell r="AJ843">
            <v>2985</v>
          </cell>
          <cell r="AK843">
            <v>65327</v>
          </cell>
          <cell r="AL843">
            <v>13724</v>
          </cell>
          <cell r="AM843">
            <v>13553</v>
          </cell>
          <cell r="AN843">
            <v>228</v>
          </cell>
          <cell r="AO843">
            <v>207</v>
          </cell>
        </row>
        <row r="844">
          <cell r="B844" t="str">
            <v>06 ตะโหมด</v>
          </cell>
          <cell r="C844">
            <v>75553</v>
          </cell>
          <cell r="D844">
            <v>75583</v>
          </cell>
          <cell r="E844">
            <v>61928</v>
          </cell>
          <cell r="F844">
            <v>61958</v>
          </cell>
          <cell r="G844">
            <v>5449</v>
          </cell>
          <cell r="H844">
            <v>14834</v>
          </cell>
          <cell r="I844">
            <v>87.99</v>
          </cell>
          <cell r="J844">
            <v>239.4141142386778</v>
          </cell>
          <cell r="M844">
            <v>75362.227814646219</v>
          </cell>
          <cell r="N844">
            <v>66799</v>
          </cell>
          <cell r="P844">
            <v>100657.48136000001</v>
          </cell>
          <cell r="Q844">
            <v>100657.48136000001</v>
          </cell>
          <cell r="Y844">
            <v>85567.023030000011</v>
          </cell>
          <cell r="Z844">
            <v>89720.439700000003</v>
          </cell>
          <cell r="AA844">
            <v>18760</v>
          </cell>
          <cell r="AB844">
            <v>18705</v>
          </cell>
          <cell r="AC844">
            <v>219.24758675982653</v>
          </cell>
          <cell r="AD844">
            <v>208.48584820544519</v>
          </cell>
          <cell r="AE844">
            <v>75479</v>
          </cell>
          <cell r="AF844">
            <v>75362</v>
          </cell>
          <cell r="AG844">
            <v>1602</v>
          </cell>
          <cell r="AH844">
            <v>1719</v>
          </cell>
          <cell r="AI844">
            <v>66867</v>
          </cell>
          <cell r="AJ844">
            <v>2985</v>
          </cell>
          <cell r="AK844">
            <v>68133</v>
          </cell>
          <cell r="AL844">
            <v>16707</v>
          </cell>
          <cell r="AM844">
            <v>15597</v>
          </cell>
          <cell r="AN844">
            <v>233</v>
          </cell>
          <cell r="AO844">
            <v>229</v>
          </cell>
        </row>
        <row r="845">
          <cell r="B845" t="str">
            <v>07 ศรีบรรพต</v>
          </cell>
          <cell r="C845">
            <v>101143</v>
          </cell>
          <cell r="D845">
            <v>90633</v>
          </cell>
          <cell r="E845">
            <v>75414</v>
          </cell>
          <cell r="F845">
            <v>75414</v>
          </cell>
          <cell r="G845">
            <v>5106</v>
          </cell>
          <cell r="H845">
            <v>19895</v>
          </cell>
          <cell r="I845">
            <v>67.7</v>
          </cell>
          <cell r="J845">
            <v>263.81530007690878</v>
          </cell>
          <cell r="M845">
            <v>90246.041111042054</v>
          </cell>
          <cell r="N845">
            <v>77244</v>
          </cell>
          <cell r="P845">
            <v>137348.45832999999</v>
          </cell>
          <cell r="Q845">
            <v>136621.45832999999</v>
          </cell>
          <cell r="Y845">
            <v>121641.54167000001</v>
          </cell>
          <cell r="Z845">
            <v>121390.54167000001</v>
          </cell>
          <cell r="AA845">
            <v>29836</v>
          </cell>
          <cell r="AB845">
            <v>28965</v>
          </cell>
          <cell r="AC845">
            <v>245.27624185643057</v>
          </cell>
          <cell r="AD845">
            <v>238.60986560288407</v>
          </cell>
          <cell r="AE845">
            <v>89846</v>
          </cell>
          <cell r="AF845">
            <v>90246</v>
          </cell>
          <cell r="AG845">
            <v>924</v>
          </cell>
          <cell r="AH845">
            <v>524</v>
          </cell>
          <cell r="AI845">
            <v>81825</v>
          </cell>
          <cell r="AJ845">
            <v>3585</v>
          </cell>
          <cell r="AK845">
            <v>84886</v>
          </cell>
          <cell r="AL845">
            <v>18463</v>
          </cell>
          <cell r="AM845">
            <v>19063</v>
          </cell>
          <cell r="AN845">
            <v>228</v>
          </cell>
          <cell r="AO845">
            <v>225</v>
          </cell>
        </row>
        <row r="846">
          <cell r="B846" t="str">
            <v>08 ป่าบอน</v>
          </cell>
          <cell r="C846">
            <v>173028</v>
          </cell>
          <cell r="D846">
            <v>173028</v>
          </cell>
          <cell r="E846">
            <v>164929</v>
          </cell>
          <cell r="F846">
            <v>164929</v>
          </cell>
          <cell r="G846">
            <v>17377</v>
          </cell>
          <cell r="H846">
            <v>38980</v>
          </cell>
          <cell r="I846">
            <v>105.36</v>
          </cell>
          <cell r="J846">
            <v>236.34528718418227</v>
          </cell>
          <cell r="M846">
            <v>170221.66500000074</v>
          </cell>
          <cell r="N846">
            <v>128250</v>
          </cell>
          <cell r="P846">
            <v>154970.41375000001</v>
          </cell>
          <cell r="Q846">
            <v>154970.41375000001</v>
          </cell>
          <cell r="Y846">
            <v>128150.74709</v>
          </cell>
          <cell r="Z846">
            <v>128736.74709</v>
          </cell>
          <cell r="AA846">
            <v>30882</v>
          </cell>
          <cell r="AB846">
            <v>30347</v>
          </cell>
          <cell r="AC846">
            <v>240.97871240728637</v>
          </cell>
          <cell r="AD846">
            <v>235.72688034881432</v>
          </cell>
          <cell r="AE846">
            <v>171040</v>
          </cell>
          <cell r="AF846">
            <v>170222</v>
          </cell>
          <cell r="AG846">
            <v>1905</v>
          </cell>
          <cell r="AH846">
            <v>2723</v>
          </cell>
          <cell r="AI846">
            <v>159103</v>
          </cell>
          <cell r="AJ846">
            <v>6777</v>
          </cell>
          <cell r="AK846">
            <v>163157</v>
          </cell>
          <cell r="AL846">
            <v>42565</v>
          </cell>
          <cell r="AM846">
            <v>38460</v>
          </cell>
          <cell r="AN846">
            <v>243</v>
          </cell>
          <cell r="AO846">
            <v>236</v>
          </cell>
        </row>
        <row r="847">
          <cell r="B847" t="str">
            <v>09 ป่าพะยอม</v>
          </cell>
          <cell r="C847">
            <v>116885</v>
          </cell>
          <cell r="D847">
            <v>113355</v>
          </cell>
          <cell r="E847">
            <v>99732</v>
          </cell>
          <cell r="F847">
            <v>99732</v>
          </cell>
          <cell r="G847">
            <v>30511</v>
          </cell>
          <cell r="H847">
            <v>24488</v>
          </cell>
          <cell r="I847">
            <v>305.93</v>
          </cell>
          <cell r="J847">
            <v>245.54224682148157</v>
          </cell>
          <cell r="M847">
            <v>111526.18094350143</v>
          </cell>
          <cell r="N847">
            <v>99356</v>
          </cell>
          <cell r="P847">
            <v>89703.789789999995</v>
          </cell>
          <cell r="Q847">
            <v>87503.789789999995</v>
          </cell>
          <cell r="Y847">
            <v>80754.514790000001</v>
          </cell>
          <cell r="Z847">
            <v>78554.514790000001</v>
          </cell>
          <cell r="AA847">
            <v>17037</v>
          </cell>
          <cell r="AB847">
            <v>17412</v>
          </cell>
          <cell r="AC847">
            <v>210.97402644551264</v>
          </cell>
          <cell r="AD847">
            <v>221.66093426238831</v>
          </cell>
          <cell r="AE847">
            <v>111293</v>
          </cell>
          <cell r="AF847">
            <v>111526</v>
          </cell>
          <cell r="AG847">
            <v>1234</v>
          </cell>
          <cell r="AH847">
            <v>1001</v>
          </cell>
          <cell r="AI847">
            <v>95557</v>
          </cell>
          <cell r="AJ847">
            <v>4483</v>
          </cell>
          <cell r="AK847">
            <v>99039</v>
          </cell>
          <cell r="AL847">
            <v>22453</v>
          </cell>
          <cell r="AM847">
            <v>24023</v>
          </cell>
          <cell r="AN847">
            <v>233</v>
          </cell>
          <cell r="AO847">
            <v>243</v>
          </cell>
        </row>
        <row r="848">
          <cell r="B848" t="str">
            <v>10 บางแก้ว</v>
          </cell>
          <cell r="C848">
            <v>49306</v>
          </cell>
          <cell r="D848">
            <v>48106</v>
          </cell>
          <cell r="E848">
            <v>41118</v>
          </cell>
          <cell r="F848">
            <v>40930</v>
          </cell>
          <cell r="G848">
            <v>2574</v>
          </cell>
          <cell r="H848">
            <v>9633</v>
          </cell>
          <cell r="I848">
            <v>62.61</v>
          </cell>
          <cell r="J848">
            <v>235.36090129489372</v>
          </cell>
          <cell r="M848">
            <v>47103.745757369659</v>
          </cell>
          <cell r="N848">
            <v>44135</v>
          </cell>
          <cell r="P848">
            <v>44191.25</v>
          </cell>
          <cell r="Q848">
            <v>42575.25</v>
          </cell>
          <cell r="Y848">
            <v>34787.083330000001</v>
          </cell>
          <cell r="Z848">
            <v>38514.25</v>
          </cell>
          <cell r="AA848">
            <v>7315</v>
          </cell>
          <cell r="AB848">
            <v>7672</v>
          </cell>
          <cell r="AC848">
            <v>210.2654194165234</v>
          </cell>
          <cell r="AD848">
            <v>199.19729277682936</v>
          </cell>
          <cell r="AE848">
            <v>48025</v>
          </cell>
          <cell r="AF848">
            <v>47104</v>
          </cell>
          <cell r="AG848">
            <v>695</v>
          </cell>
          <cell r="AH848">
            <v>1616</v>
          </cell>
          <cell r="AI848">
            <v>43072</v>
          </cell>
          <cell r="AJ848">
            <v>1903</v>
          </cell>
          <cell r="AK848">
            <v>43359</v>
          </cell>
          <cell r="AL848">
            <v>10100</v>
          </cell>
          <cell r="AM848">
            <v>9746</v>
          </cell>
          <cell r="AN848">
            <v>231</v>
          </cell>
          <cell r="AO848">
            <v>225</v>
          </cell>
        </row>
        <row r="849">
          <cell r="B849" t="str">
            <v>11 ศรีนครินทร์</v>
          </cell>
          <cell r="C849">
            <v>75233</v>
          </cell>
          <cell r="D849">
            <v>75233</v>
          </cell>
          <cell r="E849">
            <v>63948</v>
          </cell>
          <cell r="F849">
            <v>63948</v>
          </cell>
          <cell r="G849">
            <v>5393</v>
          </cell>
          <cell r="H849">
            <v>15609</v>
          </cell>
          <cell r="I849">
            <v>84.33</v>
          </cell>
          <cell r="J849">
            <v>244.08829408269219</v>
          </cell>
          <cell r="M849">
            <v>74534.796091383672</v>
          </cell>
          <cell r="N849">
            <v>72521</v>
          </cell>
          <cell r="P849">
            <v>42197.732459999999</v>
          </cell>
          <cell r="Q849">
            <v>42197.732459999999</v>
          </cell>
          <cell r="Y849">
            <v>37536.399120000002</v>
          </cell>
          <cell r="Z849">
            <v>37896.399120000002</v>
          </cell>
          <cell r="AA849">
            <v>8266</v>
          </cell>
          <cell r="AB849">
            <v>6939</v>
          </cell>
          <cell r="AC849">
            <v>220.22595473004444</v>
          </cell>
          <cell r="AD849">
            <v>183.10929695528284</v>
          </cell>
          <cell r="AE849">
            <v>74612</v>
          </cell>
          <cell r="AF849">
            <v>74535</v>
          </cell>
          <cell r="AG849">
            <v>902</v>
          </cell>
          <cell r="AH849">
            <v>979</v>
          </cell>
          <cell r="AI849">
            <v>69961</v>
          </cell>
          <cell r="AJ849">
            <v>2976</v>
          </cell>
          <cell r="AK849">
            <v>71958</v>
          </cell>
          <cell r="AL849">
            <v>16406</v>
          </cell>
          <cell r="AM849">
            <v>15678</v>
          </cell>
          <cell r="AN849">
            <v>235</v>
          </cell>
          <cell r="AO849">
            <v>218</v>
          </cell>
        </row>
        <row r="850">
          <cell r="B850" t="str">
            <v>สงขลา</v>
          </cell>
          <cell r="C850">
            <v>1543418.55</v>
          </cell>
          <cell r="D850">
            <v>2031490.26</v>
          </cell>
          <cell r="E850">
            <v>1269759.75</v>
          </cell>
          <cell r="F850">
            <v>1725921.4200000002</v>
          </cell>
          <cell r="G850">
            <v>86144</v>
          </cell>
          <cell r="H850">
            <v>468720</v>
          </cell>
          <cell r="I850">
            <v>68</v>
          </cell>
          <cell r="J850">
            <v>272</v>
          </cell>
          <cell r="M850">
            <v>2238132</v>
          </cell>
          <cell r="N850">
            <v>1880515</v>
          </cell>
          <cell r="P850">
            <v>1883287.1871200001</v>
          </cell>
          <cell r="Q850">
            <v>1893589.1354600003</v>
          </cell>
          <cell r="Y850">
            <v>1560545.3459200002</v>
          </cell>
          <cell r="Z850">
            <v>1571746.6014100006</v>
          </cell>
          <cell r="AA850">
            <v>263615</v>
          </cell>
          <cell r="AB850">
            <v>260119</v>
          </cell>
          <cell r="AC850">
            <v>169</v>
          </cell>
          <cell r="AD850">
            <v>165</v>
          </cell>
          <cell r="AE850">
            <v>2271431</v>
          </cell>
          <cell r="AF850">
            <v>2223897</v>
          </cell>
          <cell r="AG850">
            <v>34365</v>
          </cell>
          <cell r="AH850">
            <v>81899</v>
          </cell>
          <cell r="AI850">
            <v>1742577.7</v>
          </cell>
          <cell r="AJ850">
            <v>129899</v>
          </cell>
          <cell r="AK850">
            <v>1772898.7</v>
          </cell>
          <cell r="AL850">
            <v>427490</v>
          </cell>
          <cell r="AM850">
            <v>413216</v>
          </cell>
          <cell r="AN850">
            <v>245</v>
          </cell>
          <cell r="AO850">
            <v>233</v>
          </cell>
        </row>
        <row r="851">
          <cell r="B851" t="str">
            <v>01 เมืองสงขลา</v>
          </cell>
          <cell r="C851">
            <v>23237</v>
          </cell>
          <cell r="D851">
            <v>20616</v>
          </cell>
          <cell r="E851">
            <v>19563</v>
          </cell>
          <cell r="F851">
            <v>19974</v>
          </cell>
          <cell r="G851">
            <v>551</v>
          </cell>
          <cell r="H851">
            <v>5935</v>
          </cell>
          <cell r="I851">
            <v>28.17</v>
          </cell>
          <cell r="J851">
            <v>297.1219570441574</v>
          </cell>
          <cell r="M851">
            <v>32441</v>
          </cell>
          <cell r="N851">
            <v>25335</v>
          </cell>
          <cell r="P851">
            <v>24319.104169999999</v>
          </cell>
          <cell r="Q851">
            <v>26555.104169999999</v>
          </cell>
          <cell r="Y851">
            <v>21300.583330000001</v>
          </cell>
          <cell r="Z851">
            <v>21300.583330000001</v>
          </cell>
          <cell r="AA851">
            <v>1591</v>
          </cell>
          <cell r="AB851">
            <v>1774</v>
          </cell>
          <cell r="AC851">
            <v>74.674219940247994</v>
          </cell>
          <cell r="AD851">
            <v>83.273404105877134</v>
          </cell>
          <cell r="AE851">
            <v>32550</v>
          </cell>
          <cell r="AF851">
            <v>32441</v>
          </cell>
          <cell r="AG851">
            <v>520</v>
          </cell>
          <cell r="AH851">
            <v>629</v>
          </cell>
          <cell r="AI851">
            <v>18491</v>
          </cell>
          <cell r="AJ851">
            <v>1869</v>
          </cell>
          <cell r="AK851">
            <v>19731</v>
          </cell>
          <cell r="AL851">
            <v>4049</v>
          </cell>
          <cell r="AM851">
            <v>4501</v>
          </cell>
          <cell r="AN851">
            <v>204</v>
          </cell>
          <cell r="AO851">
            <v>228</v>
          </cell>
        </row>
        <row r="852">
          <cell r="B852" t="str">
            <v>02 จะนะ</v>
          </cell>
          <cell r="C852">
            <v>193573</v>
          </cell>
          <cell r="D852">
            <v>95974.01</v>
          </cell>
          <cell r="E852">
            <v>150743</v>
          </cell>
          <cell r="F852">
            <v>78449.070000000007</v>
          </cell>
          <cell r="G852">
            <v>1004</v>
          </cell>
          <cell r="H852">
            <v>4957</v>
          </cell>
          <cell r="I852">
            <v>6.66</v>
          </cell>
          <cell r="J852">
            <v>63.188832321402913</v>
          </cell>
          <cell r="M852">
            <v>223883</v>
          </cell>
          <cell r="N852">
            <v>179290</v>
          </cell>
          <cell r="P852">
            <v>209173.26819999999</v>
          </cell>
          <cell r="Q852">
            <v>208622.21653000001</v>
          </cell>
          <cell r="Y852">
            <v>176747.04764999999</v>
          </cell>
          <cell r="Z852">
            <v>181995.04764999999</v>
          </cell>
          <cell r="AA852">
            <v>15339</v>
          </cell>
          <cell r="AB852">
            <v>14122</v>
          </cell>
          <cell r="AC852">
            <v>86.7831239525092</v>
          </cell>
          <cell r="AD852">
            <v>77.595722546189847</v>
          </cell>
          <cell r="AE852">
            <v>222506</v>
          </cell>
          <cell r="AF852">
            <v>223883</v>
          </cell>
          <cell r="AG852">
            <v>4145</v>
          </cell>
          <cell r="AH852">
            <v>2768</v>
          </cell>
          <cell r="AI852">
            <v>167232</v>
          </cell>
          <cell r="AJ852">
            <v>12222</v>
          </cell>
          <cell r="AK852">
            <v>176686</v>
          </cell>
          <cell r="AL852">
            <v>39754</v>
          </cell>
          <cell r="AM852">
            <v>39119</v>
          </cell>
          <cell r="AN852">
            <v>244</v>
          </cell>
          <cell r="AO852">
            <v>221</v>
          </cell>
        </row>
        <row r="853">
          <cell r="B853" t="str">
            <v>03 เทพา</v>
          </cell>
          <cell r="C853">
            <v>286362</v>
          </cell>
          <cell r="D853">
            <v>286082</v>
          </cell>
          <cell r="E853">
            <v>284491</v>
          </cell>
          <cell r="F853">
            <v>284211</v>
          </cell>
          <cell r="G853">
            <v>57967</v>
          </cell>
          <cell r="H853">
            <v>257081</v>
          </cell>
          <cell r="I853">
            <v>203.75833333333333</v>
          </cell>
          <cell r="J853">
            <v>904.54238516454325</v>
          </cell>
          <cell r="M853">
            <v>263971</v>
          </cell>
          <cell r="N853">
            <v>216445</v>
          </cell>
          <cell r="P853">
            <v>197941.66667000001</v>
          </cell>
          <cell r="Q853">
            <v>196833.33334000001</v>
          </cell>
          <cell r="Y853">
            <v>189223.66667000001</v>
          </cell>
          <cell r="Z853">
            <v>188115.33334000001</v>
          </cell>
          <cell r="AA853">
            <v>14239</v>
          </cell>
          <cell r="AB853">
            <v>12776</v>
          </cell>
          <cell r="AC853">
            <v>75.247473819126796</v>
          </cell>
          <cell r="AD853">
            <v>67.915275181416519</v>
          </cell>
          <cell r="AE853">
            <v>266552</v>
          </cell>
          <cell r="AF853">
            <v>263971</v>
          </cell>
          <cell r="AG853">
            <v>3163</v>
          </cell>
          <cell r="AH853">
            <v>5744</v>
          </cell>
          <cell r="AI853">
            <v>266552</v>
          </cell>
          <cell r="AJ853">
            <v>15065</v>
          </cell>
          <cell r="AK853">
            <v>263971</v>
          </cell>
          <cell r="AL853">
            <v>69011</v>
          </cell>
          <cell r="AM853">
            <v>60802</v>
          </cell>
          <cell r="AN853">
            <v>254</v>
          </cell>
          <cell r="AO853">
            <v>230</v>
          </cell>
        </row>
        <row r="854">
          <cell r="B854" t="str">
            <v>04 นาทวี</v>
          </cell>
          <cell r="C854">
            <v>0</v>
          </cell>
          <cell r="D854">
            <v>316954</v>
          </cell>
          <cell r="E854">
            <v>0</v>
          </cell>
          <cell r="F854">
            <v>270164</v>
          </cell>
          <cell r="G854">
            <v>0</v>
          </cell>
          <cell r="H854">
            <v>804</v>
          </cell>
          <cell r="I854">
            <v>0</v>
          </cell>
          <cell r="J854">
            <v>2.9764452332657201</v>
          </cell>
          <cell r="M854">
            <v>317226</v>
          </cell>
          <cell r="N854">
            <v>280801</v>
          </cell>
          <cell r="P854">
            <v>223030.73465</v>
          </cell>
          <cell r="Q854">
            <v>223030.73465</v>
          </cell>
          <cell r="Y854">
            <v>190899.66665999999</v>
          </cell>
          <cell r="Z854">
            <v>198649.77630999999</v>
          </cell>
          <cell r="AA854">
            <v>38761</v>
          </cell>
          <cell r="AB854">
            <v>37194</v>
          </cell>
          <cell r="AC854">
            <v>203.0426409348556</v>
          </cell>
          <cell r="AD854">
            <v>187.23629859661531</v>
          </cell>
          <cell r="AE854">
            <v>321918</v>
          </cell>
          <cell r="AF854">
            <v>317226</v>
          </cell>
          <cell r="AG854">
            <v>2976</v>
          </cell>
          <cell r="AH854">
            <v>7668</v>
          </cell>
          <cell r="AI854">
            <v>260668</v>
          </cell>
          <cell r="AJ854">
            <v>18234</v>
          </cell>
          <cell r="AK854">
            <v>271234</v>
          </cell>
          <cell r="AL854">
            <v>60422</v>
          </cell>
          <cell r="AM854">
            <v>61052</v>
          </cell>
          <cell r="AN854">
            <v>261</v>
          </cell>
          <cell r="AO854">
            <v>225</v>
          </cell>
        </row>
        <row r="855">
          <cell r="B855" t="str">
            <v>05 ระโนด</v>
          </cell>
          <cell r="C855">
            <v>0</v>
          </cell>
          <cell r="D855">
            <v>17</v>
          </cell>
          <cell r="E855">
            <v>0</v>
          </cell>
          <cell r="F855">
            <v>17</v>
          </cell>
          <cell r="G855">
            <v>0</v>
          </cell>
          <cell r="H855">
            <v>1</v>
          </cell>
          <cell r="I855">
            <v>0</v>
          </cell>
          <cell r="J855">
            <v>49.019411764705886</v>
          </cell>
          <cell r="M855">
            <v>0</v>
          </cell>
          <cell r="N855">
            <v>30</v>
          </cell>
          <cell r="P855">
            <v>0</v>
          </cell>
          <cell r="Q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30</v>
          </cell>
          <cell r="AF855">
            <v>30</v>
          </cell>
          <cell r="AG855">
            <v>0</v>
          </cell>
          <cell r="AH855">
            <v>0</v>
          </cell>
          <cell r="AI855">
            <v>22</v>
          </cell>
          <cell r="AJ855">
            <v>0</v>
          </cell>
          <cell r="AK855">
            <v>22</v>
          </cell>
          <cell r="AL855">
            <v>3</v>
          </cell>
          <cell r="AM855">
            <v>4</v>
          </cell>
          <cell r="AN855">
            <v>182</v>
          </cell>
          <cell r="AO855">
            <v>182</v>
          </cell>
        </row>
        <row r="856">
          <cell r="B856" t="str">
            <v>06 รัตภูมิ</v>
          </cell>
          <cell r="C856">
            <v>0</v>
          </cell>
          <cell r="D856">
            <v>182339</v>
          </cell>
          <cell r="E856">
            <v>0</v>
          </cell>
          <cell r="F856">
            <v>168002</v>
          </cell>
          <cell r="G856">
            <v>0</v>
          </cell>
          <cell r="H856">
            <v>46297</v>
          </cell>
          <cell r="I856">
            <v>0</v>
          </cell>
          <cell r="J856">
            <v>275.57619123581861</v>
          </cell>
          <cell r="M856">
            <v>181274</v>
          </cell>
          <cell r="N856">
            <v>152294</v>
          </cell>
          <cell r="P856">
            <v>136650.00938</v>
          </cell>
          <cell r="Q856">
            <v>138504.00938</v>
          </cell>
          <cell r="Y856">
            <v>109075.17313</v>
          </cell>
          <cell r="Z856">
            <v>112253.73563</v>
          </cell>
          <cell r="AA856">
            <v>17533</v>
          </cell>
          <cell r="AB856">
            <v>19605</v>
          </cell>
          <cell r="AC856">
            <v>160.74055546786735</v>
          </cell>
          <cell r="AD856">
            <v>174.65305622096739</v>
          </cell>
          <cell r="AE856">
            <v>181396</v>
          </cell>
          <cell r="AF856">
            <v>181274</v>
          </cell>
          <cell r="AG856">
            <v>3148</v>
          </cell>
          <cell r="AH856">
            <v>3270</v>
          </cell>
          <cell r="AI856">
            <v>179477</v>
          </cell>
          <cell r="AJ856">
            <v>10842</v>
          </cell>
          <cell r="AK856">
            <v>181274</v>
          </cell>
          <cell r="AL856">
            <v>44643</v>
          </cell>
          <cell r="AM856">
            <v>42288</v>
          </cell>
          <cell r="AN856">
            <v>242</v>
          </cell>
          <cell r="AO856">
            <v>233</v>
          </cell>
        </row>
        <row r="857">
          <cell r="B857" t="str">
            <v>07 สะเดา</v>
          </cell>
          <cell r="C857">
            <v>418021</v>
          </cell>
          <cell r="D857">
            <v>425205</v>
          </cell>
          <cell r="E857">
            <v>355485</v>
          </cell>
          <cell r="F857">
            <v>360454</v>
          </cell>
          <cell r="G857">
            <v>9356</v>
          </cell>
          <cell r="H857">
            <v>16446</v>
          </cell>
          <cell r="I857">
            <v>26.32</v>
          </cell>
          <cell r="J857">
            <v>45.626199653769966</v>
          </cell>
          <cell r="M857">
            <v>435961</v>
          </cell>
          <cell r="N857">
            <v>379247</v>
          </cell>
          <cell r="P857">
            <v>482479.71528</v>
          </cell>
          <cell r="Q857">
            <v>491762.71528</v>
          </cell>
          <cell r="Y857">
            <v>383616.21528</v>
          </cell>
          <cell r="Z857">
            <v>373110.54861</v>
          </cell>
          <cell r="AA857">
            <v>67420</v>
          </cell>
          <cell r="AB857">
            <v>67264</v>
          </cell>
          <cell r="AC857">
            <v>175.74767176087863</v>
          </cell>
          <cell r="AD857">
            <v>180.27899890734207</v>
          </cell>
          <cell r="AE857">
            <v>447559</v>
          </cell>
          <cell r="AF857">
            <v>435961</v>
          </cell>
          <cell r="AG857">
            <v>8222</v>
          </cell>
          <cell r="AH857">
            <v>19820</v>
          </cell>
          <cell r="AI857">
            <v>322691</v>
          </cell>
          <cell r="AJ857">
            <v>26543</v>
          </cell>
          <cell r="AK857">
            <v>329414</v>
          </cell>
          <cell r="AL857">
            <v>80066</v>
          </cell>
          <cell r="AM857">
            <v>82021</v>
          </cell>
          <cell r="AN857">
            <v>311</v>
          </cell>
          <cell r="AO857">
            <v>249</v>
          </cell>
        </row>
        <row r="858">
          <cell r="B858" t="str">
            <v>08 สะบ้าย้อย</v>
          </cell>
          <cell r="C858">
            <v>219238</v>
          </cell>
          <cell r="D858">
            <v>219238</v>
          </cell>
          <cell r="E858">
            <v>173415</v>
          </cell>
          <cell r="F858">
            <v>173415</v>
          </cell>
          <cell r="G858">
            <v>9519</v>
          </cell>
          <cell r="H858">
            <v>51998</v>
          </cell>
          <cell r="I858">
            <v>54.89</v>
          </cell>
          <cell r="J858">
            <v>299.84773762361965</v>
          </cell>
          <cell r="M858">
            <v>298680</v>
          </cell>
          <cell r="N858">
            <v>237033</v>
          </cell>
          <cell r="P858">
            <v>239106.66665999999</v>
          </cell>
          <cell r="Q858">
            <v>237695</v>
          </cell>
          <cell r="Y858">
            <v>204717.5</v>
          </cell>
          <cell r="Z858">
            <v>204872.33334000001</v>
          </cell>
          <cell r="AA858">
            <v>47580</v>
          </cell>
          <cell r="AB858">
            <v>47791</v>
          </cell>
          <cell r="AC858">
            <v>232.41870165257001</v>
          </cell>
          <cell r="AD858">
            <v>233.27452949616512</v>
          </cell>
          <cell r="AE858">
            <v>317990</v>
          </cell>
          <cell r="AF858">
            <v>298680</v>
          </cell>
          <cell r="AG858">
            <v>3368</v>
          </cell>
          <cell r="AH858">
            <v>22678</v>
          </cell>
          <cell r="AI858">
            <v>148841.70000000001</v>
          </cell>
          <cell r="AJ858">
            <v>18094</v>
          </cell>
          <cell r="AK858">
            <v>144257.70000000001</v>
          </cell>
          <cell r="AL858">
            <v>35843</v>
          </cell>
          <cell r="AM858">
            <v>34872</v>
          </cell>
          <cell r="AN858">
            <v>306</v>
          </cell>
          <cell r="AO858">
            <v>242</v>
          </cell>
        </row>
        <row r="859">
          <cell r="B859" t="str">
            <v>09 สทิงพระ</v>
          </cell>
          <cell r="C859">
            <v>142.05000000000001</v>
          </cell>
          <cell r="D859">
            <v>141</v>
          </cell>
          <cell r="E859">
            <v>81.25</v>
          </cell>
          <cell r="F859">
            <v>81.25</v>
          </cell>
          <cell r="G859">
            <v>4</v>
          </cell>
          <cell r="H859">
            <v>5</v>
          </cell>
          <cell r="I859">
            <v>52.39</v>
          </cell>
          <cell r="J859">
            <v>65.394215384615379</v>
          </cell>
          <cell r="M859">
            <v>57</v>
          </cell>
          <cell r="N859">
            <v>172</v>
          </cell>
          <cell r="P859">
            <v>0</v>
          </cell>
          <cell r="Q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172</v>
          </cell>
          <cell r="AF859">
            <v>172</v>
          </cell>
          <cell r="AG859">
            <v>0</v>
          </cell>
          <cell r="AH859">
            <v>0</v>
          </cell>
          <cell r="AI859">
            <v>108</v>
          </cell>
          <cell r="AJ859">
            <v>8</v>
          </cell>
          <cell r="AK859">
            <v>116</v>
          </cell>
          <cell r="AL859">
            <v>12</v>
          </cell>
          <cell r="AM859">
            <v>14</v>
          </cell>
          <cell r="AN859">
            <v>111</v>
          </cell>
          <cell r="AO859">
            <v>121</v>
          </cell>
        </row>
        <row r="860">
          <cell r="B860" t="str">
            <v>10 หาดใหญ่</v>
          </cell>
          <cell r="C860">
            <v>205549</v>
          </cell>
          <cell r="D860">
            <v>280901</v>
          </cell>
          <cell r="E860">
            <v>110821</v>
          </cell>
          <cell r="F860">
            <v>190974</v>
          </cell>
          <cell r="G860">
            <v>0</v>
          </cell>
          <cell r="H860">
            <v>58024</v>
          </cell>
          <cell r="I860">
            <v>0</v>
          </cell>
          <cell r="J860">
            <v>303.83393545718269</v>
          </cell>
          <cell r="M860">
            <v>208713</v>
          </cell>
          <cell r="N860">
            <v>164459</v>
          </cell>
          <cell r="P860">
            <v>161466.93</v>
          </cell>
          <cell r="Q860">
            <v>161466.93</v>
          </cell>
          <cell r="Y860">
            <v>126116.56776999999</v>
          </cell>
          <cell r="Z860">
            <v>126116.56776999999</v>
          </cell>
          <cell r="AA860">
            <v>23661</v>
          </cell>
          <cell r="AB860">
            <v>22113</v>
          </cell>
          <cell r="AC860">
            <v>187.61103584590518</v>
          </cell>
          <cell r="AD860">
            <v>175.33615587689729</v>
          </cell>
          <cell r="AE860">
            <v>218902</v>
          </cell>
          <cell r="AF860">
            <v>208713</v>
          </cell>
          <cell r="AG860">
            <v>3753</v>
          </cell>
          <cell r="AH860">
            <v>13942</v>
          </cell>
          <cell r="AI860">
            <v>175571</v>
          </cell>
          <cell r="AJ860">
            <v>12446</v>
          </cell>
          <cell r="AK860">
            <v>174075</v>
          </cell>
          <cell r="AL860">
            <v>42389</v>
          </cell>
          <cell r="AM860">
            <v>39432</v>
          </cell>
          <cell r="AN860">
            <v>287</v>
          </cell>
          <cell r="AO860">
            <v>227</v>
          </cell>
        </row>
        <row r="861">
          <cell r="B861" t="str">
            <v>11 กระแสสินธุ์</v>
          </cell>
          <cell r="C861">
            <v>0</v>
          </cell>
          <cell r="D861">
            <v>6187.25</v>
          </cell>
          <cell r="E861">
            <v>0</v>
          </cell>
          <cell r="F861">
            <v>5005.25</v>
          </cell>
          <cell r="G861">
            <v>0</v>
          </cell>
          <cell r="H861">
            <v>1132</v>
          </cell>
          <cell r="I861">
            <v>0</v>
          </cell>
          <cell r="J861">
            <v>226.22485590130361</v>
          </cell>
          <cell r="M861">
            <v>9765</v>
          </cell>
          <cell r="N861">
            <v>9529</v>
          </cell>
          <cell r="P861">
            <v>7887.2171099999996</v>
          </cell>
          <cell r="Q861">
            <v>7887.2171099999996</v>
          </cell>
          <cell r="Y861">
            <v>6870.2171099999996</v>
          </cell>
          <cell r="Z861">
            <v>6870.2171099999996</v>
          </cell>
          <cell r="AA861">
            <v>1389</v>
          </cell>
          <cell r="AB861">
            <v>1374</v>
          </cell>
          <cell r="AC861">
            <v>202.11103149111398</v>
          </cell>
          <cell r="AD861">
            <v>199.98631697827088</v>
          </cell>
          <cell r="AE861">
            <v>9845</v>
          </cell>
          <cell r="AF861">
            <v>9529</v>
          </cell>
          <cell r="AG861">
            <v>163</v>
          </cell>
          <cell r="AH861">
            <v>479</v>
          </cell>
          <cell r="AI861">
            <v>7585</v>
          </cell>
          <cell r="AJ861">
            <v>549</v>
          </cell>
          <cell r="AK861">
            <v>7655</v>
          </cell>
          <cell r="AL861">
            <v>1703</v>
          </cell>
          <cell r="AM861">
            <v>1714</v>
          </cell>
          <cell r="AN861">
            <v>239</v>
          </cell>
          <cell r="AO861">
            <v>224</v>
          </cell>
        </row>
        <row r="862">
          <cell r="B862" t="str">
            <v>12 นาหม่อม</v>
          </cell>
          <cell r="C862">
            <v>36953</v>
          </cell>
          <cell r="D862">
            <v>39043</v>
          </cell>
          <cell r="E862">
            <v>35261</v>
          </cell>
          <cell r="F862">
            <v>36499.85</v>
          </cell>
          <cell r="G862">
            <v>1865</v>
          </cell>
          <cell r="H862">
            <v>328</v>
          </cell>
          <cell r="I862">
            <v>52.89</v>
          </cell>
          <cell r="J862">
            <v>8.9999013694576835</v>
          </cell>
          <cell r="M862">
            <v>59834</v>
          </cell>
          <cell r="N862">
            <v>48992</v>
          </cell>
          <cell r="P862">
            <v>47372.166669999999</v>
          </cell>
          <cell r="Q862">
            <v>47372.166669999999</v>
          </cell>
          <cell r="Y862">
            <v>36880.75</v>
          </cell>
          <cell r="Z862">
            <v>38166.583330000001</v>
          </cell>
          <cell r="AA862">
            <v>8494</v>
          </cell>
          <cell r="AB862">
            <v>8843</v>
          </cell>
          <cell r="AC862">
            <v>230.31382677060526</v>
          </cell>
          <cell r="AD862">
            <v>231.69947534677581</v>
          </cell>
          <cell r="AE862">
            <v>60093</v>
          </cell>
          <cell r="AF862">
            <v>59834</v>
          </cell>
          <cell r="AG862">
            <v>1031</v>
          </cell>
          <cell r="AH862">
            <v>1290</v>
          </cell>
          <cell r="AI862">
            <v>40867</v>
          </cell>
          <cell r="AJ862">
            <v>3298</v>
          </cell>
          <cell r="AK862">
            <v>42875</v>
          </cell>
          <cell r="AL862">
            <v>10819</v>
          </cell>
          <cell r="AM862">
            <v>10154</v>
          </cell>
          <cell r="AN862">
            <v>246</v>
          </cell>
          <cell r="AO862">
            <v>237</v>
          </cell>
        </row>
        <row r="863">
          <cell r="B863" t="str">
            <v>13 ควนเนียง</v>
          </cell>
          <cell r="C863">
            <v>46077</v>
          </cell>
          <cell r="D863">
            <v>46077</v>
          </cell>
          <cell r="E863">
            <v>41657</v>
          </cell>
          <cell r="F863">
            <v>41657</v>
          </cell>
          <cell r="G863">
            <v>3333</v>
          </cell>
          <cell r="H863">
            <v>21827</v>
          </cell>
          <cell r="I863">
            <v>80.02</v>
          </cell>
          <cell r="J863">
            <v>523.96844251866435</v>
          </cell>
          <cell r="M863">
            <v>57138</v>
          </cell>
          <cell r="N863">
            <v>50388</v>
          </cell>
          <cell r="P863">
            <v>44424.166660000003</v>
          </cell>
          <cell r="Q863">
            <v>44424.166660000003</v>
          </cell>
          <cell r="Y863">
            <v>41600.166660000003</v>
          </cell>
          <cell r="Z863">
            <v>41346.833330000001</v>
          </cell>
          <cell r="AA863">
            <v>10021</v>
          </cell>
          <cell r="AB863">
            <v>9511</v>
          </cell>
          <cell r="AC863">
            <v>240.87806810195119</v>
          </cell>
          <cell r="AD863">
            <v>230.02719274995079</v>
          </cell>
          <cell r="AE863">
            <v>50488</v>
          </cell>
          <cell r="AF863">
            <v>50388</v>
          </cell>
          <cell r="AG863">
            <v>818</v>
          </cell>
          <cell r="AH863">
            <v>918</v>
          </cell>
          <cell r="AI863">
            <v>42979</v>
          </cell>
          <cell r="AJ863">
            <v>2641</v>
          </cell>
          <cell r="AK863">
            <v>44702</v>
          </cell>
          <cell r="AL863">
            <v>10287</v>
          </cell>
          <cell r="AM863">
            <v>10283</v>
          </cell>
          <cell r="AN863">
            <v>241</v>
          </cell>
          <cell r="AO863">
            <v>230</v>
          </cell>
        </row>
        <row r="864">
          <cell r="B864" t="str">
            <v>14 บางกล่ำ</v>
          </cell>
          <cell r="C864">
            <v>20351</v>
          </cell>
          <cell r="D864">
            <v>19132</v>
          </cell>
          <cell r="E864">
            <v>19779</v>
          </cell>
          <cell r="F864">
            <v>18560</v>
          </cell>
          <cell r="G864">
            <v>1074</v>
          </cell>
          <cell r="H864">
            <v>1811</v>
          </cell>
          <cell r="I864">
            <v>54.3</v>
          </cell>
          <cell r="J864">
            <v>97.572408405172411</v>
          </cell>
          <cell r="M864">
            <v>42436</v>
          </cell>
          <cell r="N864">
            <v>34708</v>
          </cell>
          <cell r="P864">
            <v>56867.625</v>
          </cell>
          <cell r="Q864">
            <v>56867.625</v>
          </cell>
          <cell r="Y864">
            <v>41225.458330000001</v>
          </cell>
          <cell r="Z864">
            <v>42366.708330000001</v>
          </cell>
          <cell r="AA864">
            <v>9878</v>
          </cell>
          <cell r="AB864">
            <v>9437</v>
          </cell>
          <cell r="AC864">
            <v>239.62106211251916</v>
          </cell>
          <cell r="AD864">
            <v>222.75333457703155</v>
          </cell>
          <cell r="AE864">
            <v>34148</v>
          </cell>
          <cell r="AF864">
            <v>34708</v>
          </cell>
          <cell r="AG864">
            <v>1041</v>
          </cell>
          <cell r="AH864">
            <v>481</v>
          </cell>
          <cell r="AI864">
            <v>22363</v>
          </cell>
          <cell r="AJ864">
            <v>1621</v>
          </cell>
          <cell r="AK864">
            <v>23503</v>
          </cell>
          <cell r="AL864">
            <v>5795</v>
          </cell>
          <cell r="AM864">
            <v>5740</v>
          </cell>
          <cell r="AN864">
            <v>250</v>
          </cell>
          <cell r="AO864">
            <v>244</v>
          </cell>
        </row>
        <row r="865">
          <cell r="B865" t="str">
            <v>15 สิงหนคร</v>
          </cell>
          <cell r="C865">
            <v>772.5</v>
          </cell>
          <cell r="D865">
            <v>441</v>
          </cell>
          <cell r="E865">
            <v>361.5</v>
          </cell>
          <cell r="F865">
            <v>356</v>
          </cell>
          <cell r="G865">
            <v>48</v>
          </cell>
          <cell r="H865">
            <v>8</v>
          </cell>
          <cell r="I865">
            <v>132.29</v>
          </cell>
          <cell r="J865">
            <v>22.799606741573033</v>
          </cell>
          <cell r="M865">
            <v>125</v>
          </cell>
          <cell r="N865">
            <v>459</v>
          </cell>
          <cell r="P865">
            <v>0</v>
          </cell>
          <cell r="Q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477</v>
          </cell>
          <cell r="AF865">
            <v>459</v>
          </cell>
          <cell r="AG865">
            <v>0</v>
          </cell>
          <cell r="AH865">
            <v>18</v>
          </cell>
          <cell r="AI865">
            <v>83</v>
          </cell>
          <cell r="AJ865">
            <v>28</v>
          </cell>
          <cell r="AK865">
            <v>93</v>
          </cell>
          <cell r="AL865">
            <v>17</v>
          </cell>
          <cell r="AM865">
            <v>17</v>
          </cell>
          <cell r="AN865">
            <v>193</v>
          </cell>
          <cell r="AO865">
            <v>183</v>
          </cell>
        </row>
        <row r="866">
          <cell r="B866" t="str">
            <v>16 คลองหอยโข่ง</v>
          </cell>
          <cell r="C866">
            <v>93143</v>
          </cell>
          <cell r="D866">
            <v>93143</v>
          </cell>
          <cell r="E866">
            <v>78102</v>
          </cell>
          <cell r="F866">
            <v>78102</v>
          </cell>
          <cell r="G866">
            <v>1423</v>
          </cell>
          <cell r="H866">
            <v>2066</v>
          </cell>
          <cell r="I866">
            <v>18.22</v>
          </cell>
          <cell r="J866">
            <v>26.45445712017618</v>
          </cell>
          <cell r="M866">
            <v>106628</v>
          </cell>
          <cell r="N866">
            <v>101333</v>
          </cell>
          <cell r="P866">
            <v>52567.916669999999</v>
          </cell>
          <cell r="Q866">
            <v>52567.916669999999</v>
          </cell>
          <cell r="Y866">
            <v>32272.333330000001</v>
          </cell>
          <cell r="Z866">
            <v>36582.333330000001</v>
          </cell>
          <cell r="AA866">
            <v>7709</v>
          </cell>
          <cell r="AB866">
            <v>8315</v>
          </cell>
          <cell r="AC866">
            <v>238.86453483436426</v>
          </cell>
          <cell r="AD866">
            <v>227.28526825902168</v>
          </cell>
          <cell r="AE866">
            <v>106805</v>
          </cell>
          <cell r="AF866">
            <v>106628</v>
          </cell>
          <cell r="AG866">
            <v>2017</v>
          </cell>
          <cell r="AH866">
            <v>2194</v>
          </cell>
          <cell r="AI866">
            <v>89047</v>
          </cell>
          <cell r="AJ866">
            <v>6437</v>
          </cell>
          <cell r="AK866">
            <v>93290</v>
          </cell>
          <cell r="AL866">
            <v>22677</v>
          </cell>
          <cell r="AM866">
            <v>21203</v>
          </cell>
          <cell r="AN866">
            <v>255</v>
          </cell>
          <cell r="AO866">
            <v>227</v>
          </cell>
        </row>
        <row r="867">
          <cell r="B867" t="str">
            <v>สตูล</v>
          </cell>
          <cell r="C867">
            <v>547326.57000000007</v>
          </cell>
          <cell r="D867">
            <v>601251.64</v>
          </cell>
          <cell r="E867">
            <v>414942</v>
          </cell>
          <cell r="F867">
            <v>451222.51999999996</v>
          </cell>
          <cell r="G867">
            <v>73708</v>
          </cell>
          <cell r="H867">
            <v>74456</v>
          </cell>
          <cell r="I867">
            <v>178</v>
          </cell>
          <cell r="J867">
            <v>165</v>
          </cell>
          <cell r="M867">
            <v>528543.04389055795</v>
          </cell>
          <cell r="N867">
            <v>472671</v>
          </cell>
          <cell r="P867">
            <v>536674.05110000004</v>
          </cell>
          <cell r="Q867">
            <v>540263.88442000002</v>
          </cell>
          <cell r="Y867">
            <v>427447.70640000002</v>
          </cell>
          <cell r="Z867">
            <v>418851.31155000004</v>
          </cell>
          <cell r="AA867">
            <v>76093</v>
          </cell>
          <cell r="AB867">
            <v>75779</v>
          </cell>
          <cell r="AC867">
            <v>178</v>
          </cell>
          <cell r="AD867">
            <v>181</v>
          </cell>
          <cell r="AE867">
            <v>538982</v>
          </cell>
          <cell r="AF867">
            <v>531753</v>
          </cell>
          <cell r="AG867">
            <v>12109</v>
          </cell>
          <cell r="AH867">
            <v>19338</v>
          </cell>
          <cell r="AI867">
            <v>397549</v>
          </cell>
          <cell r="AJ867">
            <v>33050</v>
          </cell>
          <cell r="AK867">
            <v>410055</v>
          </cell>
          <cell r="AL867">
            <v>97472</v>
          </cell>
          <cell r="AM867">
            <v>96688</v>
          </cell>
          <cell r="AN867">
            <v>245</v>
          </cell>
          <cell r="AO867">
            <v>236</v>
          </cell>
        </row>
        <row r="868">
          <cell r="B868" t="str">
            <v>01 เมืองสตูล</v>
          </cell>
          <cell r="C868">
            <v>118289.5</v>
          </cell>
          <cell r="D868">
            <v>90131</v>
          </cell>
          <cell r="E868">
            <v>101740.5</v>
          </cell>
          <cell r="F868">
            <v>74619.5</v>
          </cell>
          <cell r="G868">
            <v>14738</v>
          </cell>
          <cell r="H868">
            <v>849</v>
          </cell>
          <cell r="I868">
            <v>144.86000000000001</v>
          </cell>
          <cell r="J868">
            <v>11.3767650547109</v>
          </cell>
          <cell r="M868">
            <v>78945.596415042601</v>
          </cell>
          <cell r="N868">
            <v>82155</v>
          </cell>
          <cell r="P868">
            <v>86421.317540000004</v>
          </cell>
          <cell r="Q868">
            <v>91343.984200000006</v>
          </cell>
          <cell r="Y868">
            <v>69417.000069999995</v>
          </cell>
          <cell r="Z868">
            <v>69417.000079999998</v>
          </cell>
          <cell r="AA868">
            <v>5842</v>
          </cell>
          <cell r="AB868">
            <v>5804</v>
          </cell>
          <cell r="AC868">
            <v>84.165196362684028</v>
          </cell>
          <cell r="AD868">
            <v>83.612828493466637</v>
          </cell>
          <cell r="AE868">
            <v>82718</v>
          </cell>
          <cell r="AF868">
            <v>82155</v>
          </cell>
          <cell r="AG868">
            <v>1883</v>
          </cell>
          <cell r="AH868">
            <v>2446</v>
          </cell>
          <cell r="AI868">
            <v>80549</v>
          </cell>
          <cell r="AJ868">
            <v>5258</v>
          </cell>
          <cell r="AK868">
            <v>82155</v>
          </cell>
          <cell r="AL868">
            <v>20587</v>
          </cell>
          <cell r="AM868">
            <v>18841</v>
          </cell>
          <cell r="AN868">
            <v>230</v>
          </cell>
          <cell r="AO868">
            <v>229</v>
          </cell>
        </row>
        <row r="869">
          <cell r="B869" t="str">
            <v>02 ทุ่งหว้า</v>
          </cell>
          <cell r="C869">
            <v>99343.57</v>
          </cell>
          <cell r="D869">
            <v>100655.57</v>
          </cell>
          <cell r="E869">
            <v>61897</v>
          </cell>
          <cell r="F869">
            <v>70250</v>
          </cell>
          <cell r="G869">
            <v>3000</v>
          </cell>
          <cell r="H869">
            <v>2867</v>
          </cell>
          <cell r="I869">
            <v>48.46</v>
          </cell>
          <cell r="J869">
            <v>40.807610818505339</v>
          </cell>
          <cell r="M869">
            <v>80006.873300331441</v>
          </cell>
          <cell r="N869">
            <v>63920</v>
          </cell>
          <cell r="P869">
            <v>55476.990210000004</v>
          </cell>
          <cell r="Q869">
            <v>55394.156869999999</v>
          </cell>
          <cell r="Y869">
            <v>45286.177710000004</v>
          </cell>
          <cell r="Z869">
            <v>43274.594369999999</v>
          </cell>
          <cell r="AA869">
            <v>8815</v>
          </cell>
          <cell r="AB869">
            <v>9720</v>
          </cell>
          <cell r="AC869">
            <v>194.65676580921581</v>
          </cell>
          <cell r="AD869">
            <v>224.60264188999722</v>
          </cell>
          <cell r="AE869">
            <v>82476</v>
          </cell>
          <cell r="AF869">
            <v>80007</v>
          </cell>
          <cell r="AG869">
            <v>1892</v>
          </cell>
          <cell r="AH869">
            <v>4361</v>
          </cell>
          <cell r="AI869">
            <v>53925</v>
          </cell>
          <cell r="AJ869">
            <v>5167</v>
          </cell>
          <cell r="AK869">
            <v>54731</v>
          </cell>
          <cell r="AL869">
            <v>11917</v>
          </cell>
          <cell r="AM869">
            <v>12692</v>
          </cell>
          <cell r="AN869">
            <v>250</v>
          </cell>
          <cell r="AO869">
            <v>232</v>
          </cell>
        </row>
        <row r="870">
          <cell r="B870" t="str">
            <v>03 ละงู</v>
          </cell>
          <cell r="C870">
            <v>87730.5</v>
          </cell>
          <cell r="D870">
            <v>104697.5</v>
          </cell>
          <cell r="E870">
            <v>62194.5</v>
          </cell>
          <cell r="F870">
            <v>76012.5</v>
          </cell>
          <cell r="G870">
            <v>16409</v>
          </cell>
          <cell r="H870">
            <v>18877</v>
          </cell>
          <cell r="I870">
            <v>263.83000000000004</v>
          </cell>
          <cell r="J870">
            <v>248.33480019733597</v>
          </cell>
          <cell r="M870">
            <v>84747.773330249591</v>
          </cell>
          <cell r="N870">
            <v>81921</v>
          </cell>
          <cell r="P870">
            <v>92785.921530000007</v>
          </cell>
          <cell r="Q870">
            <v>92785.921530000007</v>
          </cell>
          <cell r="Y870">
            <v>84488.888890000002</v>
          </cell>
          <cell r="Z870">
            <v>83467.867370000007</v>
          </cell>
          <cell r="AA870">
            <v>19595</v>
          </cell>
          <cell r="AB870">
            <v>18334</v>
          </cell>
          <cell r="AC870">
            <v>231.92688891508513</v>
          </cell>
          <cell r="AD870">
            <v>219.65341689213449</v>
          </cell>
          <cell r="AE870">
            <v>84805</v>
          </cell>
          <cell r="AF870">
            <v>84748</v>
          </cell>
          <cell r="AG870">
            <v>2461</v>
          </cell>
          <cell r="AH870">
            <v>2518</v>
          </cell>
          <cell r="AI870">
            <v>65243</v>
          </cell>
          <cell r="AJ870">
            <v>5114</v>
          </cell>
          <cell r="AK870">
            <v>67839</v>
          </cell>
          <cell r="AL870">
            <v>16832</v>
          </cell>
          <cell r="AM870">
            <v>16579</v>
          </cell>
          <cell r="AN870">
            <v>250</v>
          </cell>
          <cell r="AO870">
            <v>244</v>
          </cell>
        </row>
        <row r="871">
          <cell r="B871" t="str">
            <v>04 ควนกาหลง</v>
          </cell>
          <cell r="C871">
            <v>92672</v>
          </cell>
          <cell r="D871">
            <v>134352</v>
          </cell>
          <cell r="E871">
            <v>84787</v>
          </cell>
          <cell r="F871">
            <v>96072</v>
          </cell>
          <cell r="G871">
            <v>21494</v>
          </cell>
          <cell r="H871">
            <v>27093</v>
          </cell>
          <cell r="I871">
            <v>253.51</v>
          </cell>
          <cell r="J871">
            <v>282.00319312598884</v>
          </cell>
          <cell r="M871">
            <v>129980.77064193579</v>
          </cell>
          <cell r="N871">
            <v>103543</v>
          </cell>
          <cell r="P871">
            <v>144097.18291999999</v>
          </cell>
          <cell r="Q871">
            <v>143349.18291999999</v>
          </cell>
          <cell r="Y871">
            <v>117932.50083</v>
          </cell>
          <cell r="Z871">
            <v>114626.96083</v>
          </cell>
          <cell r="AA871">
            <v>17442</v>
          </cell>
          <cell r="AB871">
            <v>17700</v>
          </cell>
          <cell r="AC871">
            <v>147.89653016696735</v>
          </cell>
          <cell r="AD871">
            <v>154.4097439075407</v>
          </cell>
          <cell r="AE871">
            <v>132465</v>
          </cell>
          <cell r="AF871">
            <v>129981</v>
          </cell>
          <cell r="AG871">
            <v>2073</v>
          </cell>
          <cell r="AH871">
            <v>4557</v>
          </cell>
          <cell r="AI871">
            <v>85301</v>
          </cell>
          <cell r="AJ871">
            <v>7838</v>
          </cell>
          <cell r="AK871">
            <v>88582</v>
          </cell>
          <cell r="AL871">
            <v>22141</v>
          </cell>
          <cell r="AM871">
            <v>21507</v>
          </cell>
          <cell r="AN871">
            <v>255</v>
          </cell>
          <cell r="AO871">
            <v>243</v>
          </cell>
        </row>
        <row r="872">
          <cell r="B872" t="str">
            <v>05 ควนโดน</v>
          </cell>
          <cell r="C872">
            <v>47980</v>
          </cell>
          <cell r="D872">
            <v>43812.41</v>
          </cell>
          <cell r="E872">
            <v>32498</v>
          </cell>
          <cell r="F872">
            <v>28330.41</v>
          </cell>
          <cell r="G872">
            <v>5623</v>
          </cell>
          <cell r="H872">
            <v>2332</v>
          </cell>
          <cell r="I872">
            <v>173.03</v>
          </cell>
          <cell r="J872">
            <v>82.297963919336155</v>
          </cell>
          <cell r="M872">
            <v>32851.068321440718</v>
          </cell>
          <cell r="N872">
            <v>28677</v>
          </cell>
          <cell r="P872">
            <v>40433.791669999999</v>
          </cell>
          <cell r="Q872">
            <v>40433.791669999999</v>
          </cell>
          <cell r="Y872">
            <v>32082.541669999999</v>
          </cell>
          <cell r="Z872">
            <v>30660.541669999999</v>
          </cell>
          <cell r="AA872">
            <v>7914</v>
          </cell>
          <cell r="AB872">
            <v>8020</v>
          </cell>
          <cell r="AC872">
            <v>246.68998929441742</v>
          </cell>
          <cell r="AD872">
            <v>261.57689010228108</v>
          </cell>
          <cell r="AE872">
            <v>34022</v>
          </cell>
          <cell r="AF872">
            <v>32851</v>
          </cell>
          <cell r="AG872">
            <v>911</v>
          </cell>
          <cell r="AH872">
            <v>2082</v>
          </cell>
          <cell r="AI872">
            <v>23040</v>
          </cell>
          <cell r="AJ872">
            <v>2323</v>
          </cell>
          <cell r="AK872">
            <v>23281</v>
          </cell>
          <cell r="AL872">
            <v>4882</v>
          </cell>
          <cell r="AM872">
            <v>5319</v>
          </cell>
          <cell r="AN872">
            <v>253</v>
          </cell>
          <cell r="AO872">
            <v>228</v>
          </cell>
        </row>
        <row r="873">
          <cell r="B873" t="str">
            <v>06 ท่าแพ</v>
          </cell>
          <cell r="C873">
            <v>60348</v>
          </cell>
          <cell r="D873">
            <v>67932.56</v>
          </cell>
          <cell r="E873">
            <v>43711</v>
          </cell>
          <cell r="F873">
            <v>51295.56</v>
          </cell>
          <cell r="G873">
            <v>1744</v>
          </cell>
          <cell r="H873">
            <v>5</v>
          </cell>
          <cell r="I873">
            <v>39.89</v>
          </cell>
          <cell r="J873">
            <v>9.4966503923536463E-2</v>
          </cell>
          <cell r="M873">
            <v>55517.263886362241</v>
          </cell>
          <cell r="N873">
            <v>54450</v>
          </cell>
          <cell r="P873">
            <v>51749.791669999999</v>
          </cell>
          <cell r="Q873">
            <v>51247.791669999999</v>
          </cell>
          <cell r="Y873">
            <v>28826.541669999999</v>
          </cell>
          <cell r="Z873">
            <v>27394.458340000001</v>
          </cell>
          <cell r="AA873">
            <v>5996</v>
          </cell>
          <cell r="AB873">
            <v>6002</v>
          </cell>
          <cell r="AC873">
            <v>207.99433101057107</v>
          </cell>
          <cell r="AD873">
            <v>219.1134408748452</v>
          </cell>
          <cell r="AE873">
            <v>56794</v>
          </cell>
          <cell r="AF873">
            <v>55517</v>
          </cell>
          <cell r="AG873">
            <v>1397</v>
          </cell>
          <cell r="AH873">
            <v>2674</v>
          </cell>
          <cell r="AI873">
            <v>43108</v>
          </cell>
          <cell r="AJ873">
            <v>3518</v>
          </cell>
          <cell r="AK873">
            <v>43952</v>
          </cell>
          <cell r="AL873">
            <v>9278</v>
          </cell>
          <cell r="AM873">
            <v>10025</v>
          </cell>
          <cell r="AN873">
            <v>257</v>
          </cell>
          <cell r="AO873">
            <v>228</v>
          </cell>
        </row>
        <row r="874">
          <cell r="B874" t="str">
            <v>07 มะนัง</v>
          </cell>
          <cell r="C874">
            <v>40963</v>
          </cell>
          <cell r="D874">
            <v>59670.6</v>
          </cell>
          <cell r="E874">
            <v>28114</v>
          </cell>
          <cell r="F874">
            <v>54642.55</v>
          </cell>
          <cell r="G874">
            <v>10700</v>
          </cell>
          <cell r="H874">
            <v>22433</v>
          </cell>
          <cell r="I874">
            <v>380.59</v>
          </cell>
          <cell r="J874">
            <v>410.54286467231123</v>
          </cell>
          <cell r="M874">
            <v>66493.697995195616</v>
          </cell>
          <cell r="N874">
            <v>58005</v>
          </cell>
          <cell r="P874">
            <v>65709.055559999993</v>
          </cell>
          <cell r="Q874">
            <v>65709.055559999993</v>
          </cell>
          <cell r="Y874">
            <v>49414.055560000001</v>
          </cell>
          <cell r="Z874">
            <v>50009.888890000002</v>
          </cell>
          <cell r="AA874">
            <v>10489</v>
          </cell>
          <cell r="AB874">
            <v>10199</v>
          </cell>
          <cell r="AC874">
            <v>212.2744952792537</v>
          </cell>
          <cell r="AD874">
            <v>203.94434766899559</v>
          </cell>
          <cell r="AE874">
            <v>65702</v>
          </cell>
          <cell r="AF874">
            <v>66494</v>
          </cell>
          <cell r="AG874">
            <v>1492</v>
          </cell>
          <cell r="AH874">
            <v>700</v>
          </cell>
          <cell r="AI874">
            <v>46383</v>
          </cell>
          <cell r="AJ874">
            <v>3832</v>
          </cell>
          <cell r="AK874">
            <v>49515</v>
          </cell>
          <cell r="AL874">
            <v>11835</v>
          </cell>
          <cell r="AM874">
            <v>11725</v>
          </cell>
          <cell r="AN874">
            <v>230</v>
          </cell>
          <cell r="AO874">
            <v>237</v>
          </cell>
        </row>
        <row r="875">
          <cell r="B875" t="str">
            <v>ปัตตานี</v>
          </cell>
          <cell r="C875">
            <v>103010.06</v>
          </cell>
          <cell r="D875">
            <v>142998.60999999999</v>
          </cell>
          <cell r="E875">
            <v>99883.700000000012</v>
          </cell>
          <cell r="F875">
            <v>131518.76</v>
          </cell>
          <cell r="G875">
            <v>0</v>
          </cell>
          <cell r="H875">
            <v>21686</v>
          </cell>
          <cell r="I875">
            <v>0</v>
          </cell>
          <cell r="J875">
            <v>165</v>
          </cell>
          <cell r="M875">
            <v>442548.42303415533</v>
          </cell>
          <cell r="N875">
            <v>249907</v>
          </cell>
          <cell r="P875">
            <v>222832.68585000001</v>
          </cell>
          <cell r="Q875">
            <v>222832.68585000001</v>
          </cell>
          <cell r="Y875">
            <v>213525.45877</v>
          </cell>
          <cell r="Z875">
            <v>213983.58376000001</v>
          </cell>
          <cell r="AA875">
            <v>35264</v>
          </cell>
          <cell r="AB875">
            <v>36983</v>
          </cell>
          <cell r="AC875">
            <v>165</v>
          </cell>
          <cell r="AD875">
            <v>173</v>
          </cell>
          <cell r="AE875">
            <v>405832</v>
          </cell>
          <cell r="AF875">
            <v>398176</v>
          </cell>
          <cell r="AG875">
            <v>5302</v>
          </cell>
          <cell r="AH875">
            <v>12958</v>
          </cell>
          <cell r="AI875">
            <v>323322</v>
          </cell>
          <cell r="AJ875">
            <v>15048</v>
          </cell>
          <cell r="AK875">
            <v>325412</v>
          </cell>
          <cell r="AL875">
            <v>76377</v>
          </cell>
          <cell r="AM875">
            <v>76369</v>
          </cell>
          <cell r="AN875">
            <v>236</v>
          </cell>
          <cell r="AO875">
            <v>235</v>
          </cell>
        </row>
        <row r="876">
          <cell r="B876" t="str">
            <v>01 เมืองปัตตานี</v>
          </cell>
          <cell r="C876">
            <v>1401.8</v>
          </cell>
          <cell r="D876">
            <v>0</v>
          </cell>
          <cell r="E876">
            <v>1385.8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M876">
            <v>2989.9773796060799</v>
          </cell>
          <cell r="N876">
            <v>921</v>
          </cell>
          <cell r="P876">
            <v>0</v>
          </cell>
          <cell r="Q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1850</v>
          </cell>
          <cell r="AF876">
            <v>1621</v>
          </cell>
          <cell r="AG876">
            <v>16</v>
          </cell>
          <cell r="AH876">
            <v>245</v>
          </cell>
          <cell r="AI876">
            <v>1725</v>
          </cell>
          <cell r="AJ876">
            <v>70</v>
          </cell>
          <cell r="AK876">
            <v>1550</v>
          </cell>
          <cell r="AL876">
            <v>309</v>
          </cell>
          <cell r="AM876">
            <v>312</v>
          </cell>
          <cell r="AN876">
            <v>224</v>
          </cell>
          <cell r="AO876">
            <v>201</v>
          </cell>
        </row>
        <row r="877">
          <cell r="B877" t="str">
            <v>02 โคกโพธิ์</v>
          </cell>
          <cell r="C877">
            <v>35176.660000000003</v>
          </cell>
          <cell r="D877">
            <v>28186.98</v>
          </cell>
          <cell r="E877">
            <v>34485.25</v>
          </cell>
          <cell r="F877">
            <v>25566.68</v>
          </cell>
          <cell r="G877">
            <v>0</v>
          </cell>
          <cell r="H877">
            <v>33</v>
          </cell>
          <cell r="I877">
            <v>0</v>
          </cell>
          <cell r="J877">
            <v>1.2979092318595924</v>
          </cell>
          <cell r="M877">
            <v>95519.825614145288</v>
          </cell>
          <cell r="N877">
            <v>61883</v>
          </cell>
          <cell r="P877">
            <v>44835.329169999997</v>
          </cell>
          <cell r="Q877">
            <v>44835.329169999997</v>
          </cell>
          <cell r="Y877">
            <v>40895.412510000002</v>
          </cell>
          <cell r="Z877">
            <v>41488.204169999997</v>
          </cell>
          <cell r="AA877">
            <v>8531</v>
          </cell>
          <cell r="AB877">
            <v>8184</v>
          </cell>
          <cell r="AC877">
            <v>208.59596070889467</v>
          </cell>
          <cell r="AD877">
            <v>197.25910852192956</v>
          </cell>
          <cell r="AE877">
            <v>96675</v>
          </cell>
          <cell r="AF877">
            <v>95520</v>
          </cell>
          <cell r="AG877">
            <v>1408</v>
          </cell>
          <cell r="AH877">
            <v>2563</v>
          </cell>
          <cell r="AI877">
            <v>74029</v>
          </cell>
          <cell r="AJ877">
            <v>3166</v>
          </cell>
          <cell r="AK877">
            <v>74632</v>
          </cell>
          <cell r="AL877">
            <v>17978</v>
          </cell>
          <cell r="AM877">
            <v>17298</v>
          </cell>
          <cell r="AN877">
            <v>246</v>
          </cell>
          <cell r="AO877">
            <v>232</v>
          </cell>
        </row>
        <row r="878">
          <cell r="B878" t="str">
            <v>03 หนองจิก</v>
          </cell>
          <cell r="C878">
            <v>0</v>
          </cell>
          <cell r="D878">
            <v>15398.55</v>
          </cell>
          <cell r="E878">
            <v>0</v>
          </cell>
          <cell r="F878">
            <v>9627</v>
          </cell>
          <cell r="G878">
            <v>0</v>
          </cell>
          <cell r="H878">
            <v>5771</v>
          </cell>
          <cell r="I878">
            <v>0</v>
          </cell>
          <cell r="J878">
            <v>599.48301651604856</v>
          </cell>
          <cell r="M878">
            <v>31269.498008042992</v>
          </cell>
          <cell r="N878">
            <v>13743</v>
          </cell>
          <cell r="P878">
            <v>9358.2479199999998</v>
          </cell>
          <cell r="Q878">
            <v>9358.2479199999998</v>
          </cell>
          <cell r="Y878">
            <v>6844.6770800000004</v>
          </cell>
          <cell r="Z878">
            <v>6294.6770800000004</v>
          </cell>
          <cell r="AA878">
            <v>1720</v>
          </cell>
          <cell r="AB878">
            <v>1613</v>
          </cell>
          <cell r="AC878">
            <v>251.298013024743</v>
          </cell>
          <cell r="AD878">
            <v>256.32371279639972</v>
          </cell>
          <cell r="AE878">
            <v>16681</v>
          </cell>
          <cell r="AF878">
            <v>16282</v>
          </cell>
          <cell r="AG878">
            <v>203</v>
          </cell>
          <cell r="AH878">
            <v>602</v>
          </cell>
          <cell r="AI878">
            <v>14661</v>
          </cell>
          <cell r="AJ878">
            <v>629</v>
          </cell>
          <cell r="AK878">
            <v>14688</v>
          </cell>
          <cell r="AL878">
            <v>3407</v>
          </cell>
          <cell r="AM878">
            <v>3577</v>
          </cell>
          <cell r="AN878">
            <v>238</v>
          </cell>
          <cell r="AO878">
            <v>244</v>
          </cell>
        </row>
        <row r="879">
          <cell r="B879" t="str">
            <v>04 ปะนาเระ</v>
          </cell>
          <cell r="C879">
            <v>0</v>
          </cell>
          <cell r="D879">
            <v>7655</v>
          </cell>
          <cell r="E879">
            <v>0</v>
          </cell>
          <cell r="F879">
            <v>6264</v>
          </cell>
          <cell r="G879">
            <v>0</v>
          </cell>
          <cell r="H879">
            <v>4203</v>
          </cell>
          <cell r="I879">
            <v>0</v>
          </cell>
          <cell r="J879">
            <v>671.00846104725417</v>
          </cell>
          <cell r="M879">
            <v>15726.60207859165</v>
          </cell>
          <cell r="N879">
            <v>8613</v>
          </cell>
          <cell r="P879">
            <v>3672.7</v>
          </cell>
          <cell r="Q879">
            <v>3672.7</v>
          </cell>
          <cell r="Y879">
            <v>3567.7</v>
          </cell>
          <cell r="Z879">
            <v>3567.7</v>
          </cell>
          <cell r="AA879">
            <v>478</v>
          </cell>
          <cell r="AB879">
            <v>478</v>
          </cell>
          <cell r="AC879">
            <v>133.98740785379937</v>
          </cell>
          <cell r="AD879">
            <v>133.98740785379937</v>
          </cell>
          <cell r="AE879">
            <v>15727</v>
          </cell>
          <cell r="AF879">
            <v>15727</v>
          </cell>
          <cell r="AG879">
            <v>310</v>
          </cell>
          <cell r="AH879">
            <v>310</v>
          </cell>
          <cell r="AI879">
            <v>9547</v>
          </cell>
          <cell r="AJ879">
            <v>453</v>
          </cell>
          <cell r="AK879">
            <v>9690</v>
          </cell>
          <cell r="AL879">
            <v>2285</v>
          </cell>
          <cell r="AM879">
            <v>2321</v>
          </cell>
          <cell r="AN879">
            <v>250</v>
          </cell>
          <cell r="AO879">
            <v>240</v>
          </cell>
        </row>
        <row r="880">
          <cell r="B880" t="str">
            <v>05 มายอ</v>
          </cell>
          <cell r="C880">
            <v>0</v>
          </cell>
          <cell r="D880">
            <v>20084</v>
          </cell>
          <cell r="E880">
            <v>0</v>
          </cell>
          <cell r="F880">
            <v>20084</v>
          </cell>
          <cell r="G880">
            <v>0</v>
          </cell>
          <cell r="H880">
            <v>3156</v>
          </cell>
          <cell r="I880">
            <v>0</v>
          </cell>
          <cell r="J880">
            <v>157.14374626568411</v>
          </cell>
          <cell r="M880">
            <v>64393.865430562182</v>
          </cell>
          <cell r="N880">
            <v>32884</v>
          </cell>
          <cell r="P880">
            <v>23048.610629999999</v>
          </cell>
          <cell r="Q880">
            <v>23048.610629999999</v>
          </cell>
          <cell r="Y880">
            <v>21591.079379999999</v>
          </cell>
          <cell r="Z880">
            <v>21591.079379999999</v>
          </cell>
          <cell r="AA880">
            <v>2399</v>
          </cell>
          <cell r="AB880">
            <v>2568</v>
          </cell>
          <cell r="AC880">
            <v>111.12698827009731</v>
          </cell>
          <cell r="AD880">
            <v>118.95733440631722</v>
          </cell>
          <cell r="AE880">
            <v>64323</v>
          </cell>
          <cell r="AF880">
            <v>64394</v>
          </cell>
          <cell r="AG880">
            <v>966</v>
          </cell>
          <cell r="AH880">
            <v>895</v>
          </cell>
          <cell r="AI880">
            <v>52828</v>
          </cell>
          <cell r="AJ880">
            <v>2364</v>
          </cell>
          <cell r="AK880">
            <v>54297</v>
          </cell>
          <cell r="AL880">
            <v>12036</v>
          </cell>
          <cell r="AM880">
            <v>13012</v>
          </cell>
          <cell r="AN880">
            <v>235</v>
          </cell>
          <cell r="AO880">
            <v>240</v>
          </cell>
        </row>
        <row r="881">
          <cell r="B881" t="str">
            <v>06 ทุ่งยางแดง</v>
          </cell>
          <cell r="C881">
            <v>23104</v>
          </cell>
          <cell r="D881">
            <v>33136</v>
          </cell>
          <cell r="E881">
            <v>22607</v>
          </cell>
          <cell r="F881">
            <v>33136</v>
          </cell>
          <cell r="G881">
            <v>0</v>
          </cell>
          <cell r="H881">
            <v>5264</v>
          </cell>
          <cell r="I881">
            <v>0</v>
          </cell>
          <cell r="J881">
            <v>158.84940849831</v>
          </cell>
          <cell r="M881">
            <v>50060.540786595768</v>
          </cell>
          <cell r="N881">
            <v>33428</v>
          </cell>
          <cell r="P881">
            <v>19181.666669999999</v>
          </cell>
          <cell r="Q881">
            <v>19181.666669999999</v>
          </cell>
          <cell r="Y881">
            <v>19181.666669999999</v>
          </cell>
          <cell r="Z881">
            <v>19181.666669999999</v>
          </cell>
          <cell r="AA881">
            <v>3632</v>
          </cell>
          <cell r="AB881">
            <v>3729</v>
          </cell>
          <cell r="AC881">
            <v>189.32186111906825</v>
          </cell>
          <cell r="AD881">
            <v>194.42097485525747</v>
          </cell>
          <cell r="AE881">
            <v>50768</v>
          </cell>
          <cell r="AF881">
            <v>50061</v>
          </cell>
          <cell r="AG881">
            <v>621</v>
          </cell>
          <cell r="AH881">
            <v>1328</v>
          </cell>
          <cell r="AI881">
            <v>33454</v>
          </cell>
          <cell r="AJ881">
            <v>2003</v>
          </cell>
          <cell r="AK881">
            <v>34129</v>
          </cell>
          <cell r="AL881">
            <v>7450</v>
          </cell>
          <cell r="AM881">
            <v>7261</v>
          </cell>
          <cell r="AN881">
            <v>253</v>
          </cell>
          <cell r="AO881">
            <v>213</v>
          </cell>
        </row>
        <row r="882">
          <cell r="B882" t="str">
            <v>07 สายบุรี</v>
          </cell>
          <cell r="C882">
            <v>0</v>
          </cell>
          <cell r="D882">
            <v>5252</v>
          </cell>
          <cell r="E882">
            <v>0</v>
          </cell>
          <cell r="F882">
            <v>5252</v>
          </cell>
          <cell r="G882">
            <v>0</v>
          </cell>
          <cell r="H882">
            <v>394</v>
          </cell>
          <cell r="I882">
            <v>0</v>
          </cell>
          <cell r="J882">
            <v>75</v>
          </cell>
          <cell r="M882">
            <v>41370.78714057945</v>
          </cell>
          <cell r="N882">
            <v>26591</v>
          </cell>
          <cell r="P882">
            <v>45273</v>
          </cell>
          <cell r="Q882">
            <v>45273</v>
          </cell>
          <cell r="Y882">
            <v>45273</v>
          </cell>
          <cell r="Z882">
            <v>45273</v>
          </cell>
          <cell r="AA882">
            <v>7043</v>
          </cell>
          <cell r="AB882">
            <v>7811</v>
          </cell>
          <cell r="AC882">
            <v>155.56093035584124</v>
          </cell>
          <cell r="AD882">
            <v>172.53782607735295</v>
          </cell>
          <cell r="AE882">
            <v>32588</v>
          </cell>
          <cell r="AF882">
            <v>31987</v>
          </cell>
          <cell r="AG882">
            <v>237</v>
          </cell>
          <cell r="AH882">
            <v>838</v>
          </cell>
          <cell r="AI882">
            <v>29296</v>
          </cell>
          <cell r="AJ882">
            <v>1228</v>
          </cell>
          <cell r="AK882">
            <v>29686</v>
          </cell>
          <cell r="AL882">
            <v>7118</v>
          </cell>
          <cell r="AM882">
            <v>6935</v>
          </cell>
          <cell r="AN882">
            <v>222</v>
          </cell>
          <cell r="AO882">
            <v>234</v>
          </cell>
        </row>
        <row r="883">
          <cell r="B883" t="str">
            <v>08 ไม้แก่น</v>
          </cell>
          <cell r="C883">
            <v>3318.6</v>
          </cell>
          <cell r="D883">
            <v>2553</v>
          </cell>
          <cell r="E883">
            <v>3195.65</v>
          </cell>
          <cell r="F883">
            <v>2553</v>
          </cell>
          <cell r="G883">
            <v>0</v>
          </cell>
          <cell r="H883">
            <v>1494</v>
          </cell>
          <cell r="I883">
            <v>0</v>
          </cell>
          <cell r="J883">
            <v>585.37485311398359</v>
          </cell>
          <cell r="M883">
            <v>7306.1831652829396</v>
          </cell>
          <cell r="N883">
            <v>3856</v>
          </cell>
          <cell r="P883">
            <v>9820.875</v>
          </cell>
          <cell r="Q883">
            <v>9820.875</v>
          </cell>
          <cell r="Y883">
            <v>9820.875</v>
          </cell>
          <cell r="Z883">
            <v>9820.875</v>
          </cell>
          <cell r="AA883">
            <v>1739</v>
          </cell>
          <cell r="AB883">
            <v>1805</v>
          </cell>
          <cell r="AC883">
            <v>177.02538385530821</v>
          </cell>
          <cell r="AD883">
            <v>183.8342645976046</v>
          </cell>
          <cell r="AE883">
            <v>4092</v>
          </cell>
          <cell r="AF883">
            <v>3856</v>
          </cell>
          <cell r="AG883">
            <v>46</v>
          </cell>
          <cell r="AH883">
            <v>282</v>
          </cell>
          <cell r="AI883">
            <v>3159</v>
          </cell>
          <cell r="AJ883">
            <v>174</v>
          </cell>
          <cell r="AK883">
            <v>3051</v>
          </cell>
          <cell r="AL883">
            <v>666</v>
          </cell>
          <cell r="AM883">
            <v>667</v>
          </cell>
          <cell r="AN883">
            <v>299</v>
          </cell>
          <cell r="AO883">
            <v>219</v>
          </cell>
        </row>
        <row r="884">
          <cell r="B884" t="str">
            <v>09 ยะหริ่ง</v>
          </cell>
          <cell r="C884">
            <v>0</v>
          </cell>
          <cell r="D884">
            <v>8693</v>
          </cell>
          <cell r="E884">
            <v>0</v>
          </cell>
          <cell r="F884">
            <v>7531</v>
          </cell>
          <cell r="G884">
            <v>0</v>
          </cell>
          <cell r="H884">
            <v>45</v>
          </cell>
          <cell r="I884">
            <v>0</v>
          </cell>
          <cell r="J884">
            <v>5.9238480945425573</v>
          </cell>
          <cell r="M884">
            <v>15977.223418780253</v>
          </cell>
          <cell r="N884">
            <v>4067</v>
          </cell>
          <cell r="P884">
            <v>5137.0062500000004</v>
          </cell>
          <cell r="Q884">
            <v>5137.0062500000004</v>
          </cell>
          <cell r="Y884">
            <v>5137.0062500000004</v>
          </cell>
          <cell r="Z884">
            <v>5137.0062500000004</v>
          </cell>
          <cell r="AA884">
            <v>436</v>
          </cell>
          <cell r="AB884">
            <v>459</v>
          </cell>
          <cell r="AC884">
            <v>84.895166323770766</v>
          </cell>
          <cell r="AD884">
            <v>89.444508657158039</v>
          </cell>
          <cell r="AE884">
            <v>9120</v>
          </cell>
          <cell r="AF884">
            <v>8960</v>
          </cell>
          <cell r="AG884">
            <v>89</v>
          </cell>
          <cell r="AH884">
            <v>249</v>
          </cell>
          <cell r="AI884">
            <v>8255</v>
          </cell>
          <cell r="AJ884">
            <v>346</v>
          </cell>
          <cell r="AK884">
            <v>8352</v>
          </cell>
          <cell r="AL884">
            <v>1681</v>
          </cell>
          <cell r="AM884">
            <v>1794</v>
          </cell>
          <cell r="AN884">
            <v>216</v>
          </cell>
          <cell r="AO884">
            <v>215</v>
          </cell>
        </row>
        <row r="885">
          <cell r="B885" t="str">
            <v>10 ยะรัง</v>
          </cell>
          <cell r="C885">
            <v>0</v>
          </cell>
          <cell r="D885">
            <v>13569.08</v>
          </cell>
          <cell r="E885">
            <v>0</v>
          </cell>
          <cell r="F885">
            <v>13569.08</v>
          </cell>
          <cell r="G885">
            <v>0</v>
          </cell>
          <cell r="H885">
            <v>1186</v>
          </cell>
          <cell r="I885">
            <v>0</v>
          </cell>
          <cell r="J885">
            <v>87.404599280128053</v>
          </cell>
          <cell r="M885">
            <v>65375.778609261783</v>
          </cell>
          <cell r="N885">
            <v>25712</v>
          </cell>
          <cell r="P885">
            <v>33438.56063</v>
          </cell>
          <cell r="Q885">
            <v>33438.56063</v>
          </cell>
          <cell r="Y885">
            <v>33438.56063</v>
          </cell>
          <cell r="Z885">
            <v>33438.56063</v>
          </cell>
          <cell r="AA885">
            <v>3509</v>
          </cell>
          <cell r="AB885">
            <v>5191</v>
          </cell>
          <cell r="AC885">
            <v>104.95254289149706</v>
          </cell>
          <cell r="AD885">
            <v>155.24341029328571</v>
          </cell>
          <cell r="AE885">
            <v>67586</v>
          </cell>
          <cell r="AF885">
            <v>65376</v>
          </cell>
          <cell r="AG885">
            <v>939</v>
          </cell>
          <cell r="AH885">
            <v>3149</v>
          </cell>
          <cell r="AI885">
            <v>52524</v>
          </cell>
          <cell r="AJ885">
            <v>2779</v>
          </cell>
          <cell r="AK885">
            <v>52154</v>
          </cell>
          <cell r="AL885">
            <v>12371</v>
          </cell>
          <cell r="AM885">
            <v>12836</v>
          </cell>
          <cell r="AN885">
            <v>272</v>
          </cell>
          <cell r="AO885">
            <v>246</v>
          </cell>
        </row>
        <row r="886">
          <cell r="B886" t="str">
            <v>11 กะพ้อ</v>
          </cell>
          <cell r="C886">
            <v>19491</v>
          </cell>
          <cell r="D886">
            <v>0</v>
          </cell>
          <cell r="E886">
            <v>18723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M886">
            <v>24112.913242033566</v>
          </cell>
          <cell r="N886">
            <v>17930</v>
          </cell>
          <cell r="P886">
            <v>10699.725</v>
          </cell>
          <cell r="Q886">
            <v>10699.725</v>
          </cell>
          <cell r="Y886">
            <v>10699.725</v>
          </cell>
          <cell r="Z886">
            <v>10699.725</v>
          </cell>
          <cell r="AA886">
            <v>1562</v>
          </cell>
          <cell r="AB886">
            <v>1548</v>
          </cell>
          <cell r="AC886">
            <v>145.96216257894477</v>
          </cell>
          <cell r="AD886">
            <v>144.7186726761669</v>
          </cell>
          <cell r="AE886">
            <v>26111</v>
          </cell>
          <cell r="AF886">
            <v>24113</v>
          </cell>
          <cell r="AG886">
            <v>211</v>
          </cell>
          <cell r="AH886">
            <v>2209</v>
          </cell>
          <cell r="AI886">
            <v>25239</v>
          </cell>
          <cell r="AJ886">
            <v>1062</v>
          </cell>
          <cell r="AK886">
            <v>24092</v>
          </cell>
          <cell r="AL886">
            <v>6586</v>
          </cell>
          <cell r="AM886">
            <v>6106</v>
          </cell>
          <cell r="AN886">
            <v>248</v>
          </cell>
          <cell r="AO886">
            <v>253</v>
          </cell>
        </row>
        <row r="887">
          <cell r="B887" t="str">
            <v>12 แม่ลาน</v>
          </cell>
          <cell r="C887">
            <v>20518</v>
          </cell>
          <cell r="D887">
            <v>8471</v>
          </cell>
          <cell r="E887">
            <v>19487</v>
          </cell>
          <cell r="F887">
            <v>7936</v>
          </cell>
          <cell r="G887">
            <v>0</v>
          </cell>
          <cell r="H887">
            <v>140</v>
          </cell>
          <cell r="I887">
            <v>0</v>
          </cell>
          <cell r="J887">
            <v>17.647981350806454</v>
          </cell>
          <cell r="M887">
            <v>28445.228160673389</v>
          </cell>
          <cell r="N887">
            <v>20279</v>
          </cell>
          <cell r="P887">
            <v>18366.96458</v>
          </cell>
          <cell r="Q887">
            <v>18366.96458</v>
          </cell>
          <cell r="Y887">
            <v>17075.756249999999</v>
          </cell>
          <cell r="Z887">
            <v>17491.08958</v>
          </cell>
          <cell r="AA887">
            <v>4215</v>
          </cell>
          <cell r="AB887">
            <v>3597</v>
          </cell>
          <cell r="AC887">
            <v>246.86575415656924</v>
          </cell>
          <cell r="AD887">
            <v>205.64227845490231</v>
          </cell>
          <cell r="AE887">
            <v>20311</v>
          </cell>
          <cell r="AF887">
            <v>20279</v>
          </cell>
          <cell r="AG887">
            <v>256</v>
          </cell>
          <cell r="AH887">
            <v>288</v>
          </cell>
          <cell r="AI887">
            <v>18605</v>
          </cell>
          <cell r="AJ887">
            <v>774</v>
          </cell>
          <cell r="AK887">
            <v>19091</v>
          </cell>
          <cell r="AL887">
            <v>4490</v>
          </cell>
          <cell r="AM887">
            <v>4250</v>
          </cell>
          <cell r="AN887">
            <v>226</v>
          </cell>
          <cell r="AO887">
            <v>223</v>
          </cell>
        </row>
        <row r="888">
          <cell r="B888" t="str">
            <v>ยะลา</v>
          </cell>
          <cell r="C888">
            <v>1209598</v>
          </cell>
          <cell r="D888">
            <v>1212842</v>
          </cell>
          <cell r="E888">
            <v>1025086.39</v>
          </cell>
          <cell r="F888">
            <v>1024330.39</v>
          </cell>
          <cell r="G888">
            <v>253755</v>
          </cell>
          <cell r="H888">
            <v>315683</v>
          </cell>
          <cell r="I888">
            <v>248</v>
          </cell>
          <cell r="J888">
            <v>308</v>
          </cell>
          <cell r="M888">
            <v>1237813</v>
          </cell>
          <cell r="N888">
            <v>914518</v>
          </cell>
          <cell r="P888">
            <v>419145.75210000004</v>
          </cell>
          <cell r="Q888">
            <v>430108.91668000002</v>
          </cell>
          <cell r="Y888">
            <v>376895.65625</v>
          </cell>
          <cell r="Z888">
            <v>375828.15416999999</v>
          </cell>
          <cell r="AA888">
            <v>73849</v>
          </cell>
          <cell r="AB888">
            <v>66692</v>
          </cell>
          <cell r="AC888">
            <v>196</v>
          </cell>
          <cell r="AD888">
            <v>177</v>
          </cell>
          <cell r="AE888">
            <v>1258432</v>
          </cell>
          <cell r="AF888">
            <v>1213553</v>
          </cell>
          <cell r="AG888">
            <v>11301</v>
          </cell>
          <cell r="AH888">
            <v>56180</v>
          </cell>
          <cell r="AI888">
            <v>1043227</v>
          </cell>
          <cell r="AJ888">
            <v>45164</v>
          </cell>
          <cell r="AK888">
            <v>1031401</v>
          </cell>
          <cell r="AL888">
            <v>242052</v>
          </cell>
          <cell r="AM888">
            <v>227551</v>
          </cell>
          <cell r="AN888">
            <v>232</v>
          </cell>
          <cell r="AO888">
            <v>221</v>
          </cell>
        </row>
        <row r="889">
          <cell r="B889" t="str">
            <v>01 เมืองยะลา</v>
          </cell>
          <cell r="C889">
            <v>59099</v>
          </cell>
          <cell r="D889">
            <v>53477</v>
          </cell>
          <cell r="E889">
            <v>46319</v>
          </cell>
          <cell r="F889">
            <v>43574</v>
          </cell>
          <cell r="G889">
            <v>31574</v>
          </cell>
          <cell r="H889">
            <v>17852</v>
          </cell>
          <cell r="I889">
            <v>681.67</v>
          </cell>
          <cell r="J889">
            <v>409.69998416486897</v>
          </cell>
          <cell r="M889">
            <v>76081</v>
          </cell>
          <cell r="N889">
            <v>47467</v>
          </cell>
          <cell r="P889">
            <v>67404.822920000006</v>
          </cell>
          <cell r="Q889">
            <v>68468.15625</v>
          </cell>
          <cell r="Y889">
            <v>49508.78125</v>
          </cell>
          <cell r="Z889">
            <v>49508.78125</v>
          </cell>
          <cell r="AA889">
            <v>15892</v>
          </cell>
          <cell r="AB889">
            <v>15284</v>
          </cell>
          <cell r="AC889">
            <v>320.98682830472626</v>
          </cell>
          <cell r="AD889">
            <v>308.71801993045426</v>
          </cell>
          <cell r="AE889">
            <v>67797</v>
          </cell>
          <cell r="AF889">
            <v>66453</v>
          </cell>
          <cell r="AG889">
            <v>1063</v>
          </cell>
          <cell r="AH889">
            <v>2407</v>
          </cell>
          <cell r="AI889">
            <v>45706</v>
          </cell>
          <cell r="AJ889">
            <v>2585</v>
          </cell>
          <cell r="AK889">
            <v>45884</v>
          </cell>
          <cell r="AL889">
            <v>11892</v>
          </cell>
          <cell r="AM889">
            <v>11028</v>
          </cell>
          <cell r="AN889">
            <v>256</v>
          </cell>
          <cell r="AO889">
            <v>240</v>
          </cell>
        </row>
        <row r="890">
          <cell r="B890" t="str">
            <v>02 เบตง</v>
          </cell>
          <cell r="C890">
            <v>311976</v>
          </cell>
          <cell r="D890">
            <v>318609</v>
          </cell>
          <cell r="E890">
            <v>278351</v>
          </cell>
          <cell r="F890">
            <v>278371</v>
          </cell>
          <cell r="G890">
            <v>115251</v>
          </cell>
          <cell r="H890">
            <v>71929</v>
          </cell>
          <cell r="I890">
            <v>414.05</v>
          </cell>
          <cell r="J890">
            <v>258.3909842979333</v>
          </cell>
          <cell r="M890">
            <v>305274</v>
          </cell>
          <cell r="N890">
            <v>246933</v>
          </cell>
          <cell r="P890">
            <v>110252.49167</v>
          </cell>
          <cell r="Q890">
            <v>109003.82292000001</v>
          </cell>
          <cell r="Y890">
            <v>104634.85417000001</v>
          </cell>
          <cell r="Z890">
            <v>103386.18541999999</v>
          </cell>
          <cell r="AA890">
            <v>11049</v>
          </cell>
          <cell r="AB890">
            <v>8968</v>
          </cell>
          <cell r="AC890">
            <v>105.59780453096796</v>
          </cell>
          <cell r="AD890">
            <v>86.743859883383649</v>
          </cell>
          <cell r="AE890">
            <v>323936</v>
          </cell>
          <cell r="AF890">
            <v>311136</v>
          </cell>
          <cell r="AG890">
            <v>2327</v>
          </cell>
          <cell r="AH890">
            <v>15127</v>
          </cell>
          <cell r="AI890">
            <v>293130</v>
          </cell>
          <cell r="AJ890">
            <v>11445</v>
          </cell>
          <cell r="AK890">
            <v>289448</v>
          </cell>
          <cell r="AL890">
            <v>71962</v>
          </cell>
          <cell r="AM890">
            <v>65983</v>
          </cell>
          <cell r="AN890">
            <v>244</v>
          </cell>
          <cell r="AO890">
            <v>228</v>
          </cell>
        </row>
        <row r="891">
          <cell r="B891" t="str">
            <v>03 บันนังสตา</v>
          </cell>
          <cell r="C891">
            <v>187384</v>
          </cell>
          <cell r="D891">
            <v>187384</v>
          </cell>
          <cell r="E891">
            <v>154000</v>
          </cell>
          <cell r="F891">
            <v>154000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M891">
            <v>178162</v>
          </cell>
          <cell r="N891">
            <v>138076</v>
          </cell>
          <cell r="P891">
            <v>0</v>
          </cell>
          <cell r="Q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181730</v>
          </cell>
          <cell r="AF891">
            <v>178162</v>
          </cell>
          <cell r="AG891">
            <v>1411</v>
          </cell>
          <cell r="AH891">
            <v>4979</v>
          </cell>
          <cell r="AI891">
            <v>177536</v>
          </cell>
          <cell r="AJ891">
            <v>6415</v>
          </cell>
          <cell r="AK891">
            <v>178162</v>
          </cell>
          <cell r="AL891">
            <v>39692</v>
          </cell>
          <cell r="AM891">
            <v>42256</v>
          </cell>
          <cell r="AN891">
            <v>240</v>
          </cell>
          <cell r="AO891">
            <v>237</v>
          </cell>
        </row>
        <row r="892">
          <cell r="B892" t="str">
            <v>04 ธารโต</v>
          </cell>
          <cell r="C892">
            <v>100373</v>
          </cell>
          <cell r="D892">
            <v>100373</v>
          </cell>
          <cell r="E892">
            <v>83309.39</v>
          </cell>
          <cell r="F892">
            <v>83309.39</v>
          </cell>
          <cell r="G892">
            <v>3271</v>
          </cell>
          <cell r="H892">
            <v>21536</v>
          </cell>
          <cell r="I892">
            <v>39.26</v>
          </cell>
          <cell r="J892">
            <v>258.50889713632523</v>
          </cell>
          <cell r="M892">
            <v>120079</v>
          </cell>
          <cell r="N892">
            <v>92896</v>
          </cell>
          <cell r="P892">
            <v>0</v>
          </cell>
          <cell r="Q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127778</v>
          </cell>
          <cell r="AF892">
            <v>120079</v>
          </cell>
          <cell r="AG892">
            <v>1194</v>
          </cell>
          <cell r="AH892">
            <v>8893</v>
          </cell>
          <cell r="AI892">
            <v>80320</v>
          </cell>
          <cell r="AJ892">
            <v>4767</v>
          </cell>
          <cell r="AK892">
            <v>76194</v>
          </cell>
          <cell r="AL892">
            <v>18273</v>
          </cell>
          <cell r="AM892">
            <v>18005</v>
          </cell>
          <cell r="AN892">
            <v>300</v>
          </cell>
          <cell r="AO892">
            <v>236</v>
          </cell>
        </row>
        <row r="893">
          <cell r="B893" t="str">
            <v>05 ยะหา</v>
          </cell>
          <cell r="C893">
            <v>188726</v>
          </cell>
          <cell r="D893">
            <v>188726</v>
          </cell>
          <cell r="E893">
            <v>145300</v>
          </cell>
          <cell r="F893">
            <v>145300</v>
          </cell>
          <cell r="G893">
            <v>41343</v>
          </cell>
          <cell r="H893">
            <v>98352</v>
          </cell>
          <cell r="I893">
            <v>284.53500000000003</v>
          </cell>
          <cell r="J893">
            <v>676.88601397109426</v>
          </cell>
          <cell r="M893">
            <v>171804</v>
          </cell>
          <cell r="N893">
            <v>115292</v>
          </cell>
          <cell r="P893">
            <v>82229.166670000006</v>
          </cell>
          <cell r="Q893">
            <v>89230.666670000006</v>
          </cell>
          <cell r="Y893">
            <v>73441.083329999994</v>
          </cell>
          <cell r="Z893">
            <v>71455.583329999994</v>
          </cell>
          <cell r="AA893">
            <v>10122</v>
          </cell>
          <cell r="AB893">
            <v>7208</v>
          </cell>
          <cell r="AC893">
            <v>137.81819365272699</v>
          </cell>
          <cell r="AD893">
            <v>100.87945464638894</v>
          </cell>
          <cell r="AE893">
            <v>175528</v>
          </cell>
          <cell r="AF893">
            <v>171804</v>
          </cell>
          <cell r="AG893">
            <v>1257</v>
          </cell>
          <cell r="AH893">
            <v>4981</v>
          </cell>
          <cell r="AI893">
            <v>165795</v>
          </cell>
          <cell r="AJ893">
            <v>6159</v>
          </cell>
          <cell r="AK893">
            <v>166973</v>
          </cell>
          <cell r="AL893">
            <v>41050</v>
          </cell>
          <cell r="AM893">
            <v>33565</v>
          </cell>
          <cell r="AN893">
            <v>221</v>
          </cell>
          <cell r="AO893">
            <v>201</v>
          </cell>
        </row>
        <row r="894">
          <cell r="B894" t="str">
            <v>06 รามัน</v>
          </cell>
          <cell r="C894">
            <v>162951</v>
          </cell>
          <cell r="D894">
            <v>165191</v>
          </cell>
          <cell r="E894">
            <v>148132</v>
          </cell>
          <cell r="F894">
            <v>150101</v>
          </cell>
          <cell r="G894">
            <v>35457</v>
          </cell>
          <cell r="H894">
            <v>31923</v>
          </cell>
          <cell r="I894">
            <v>239.36</v>
          </cell>
          <cell r="J894">
            <v>212.6779635045736</v>
          </cell>
          <cell r="M894">
            <v>167024</v>
          </cell>
          <cell r="N894">
            <v>113306</v>
          </cell>
          <cell r="P894">
            <v>0</v>
          </cell>
          <cell r="Q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173493</v>
          </cell>
          <cell r="AF894">
            <v>167024</v>
          </cell>
          <cell r="AG894">
            <v>1396</v>
          </cell>
          <cell r="AH894">
            <v>7865</v>
          </cell>
          <cell r="AI894">
            <v>139749</v>
          </cell>
          <cell r="AJ894">
            <v>6279</v>
          </cell>
          <cell r="AK894">
            <v>138163</v>
          </cell>
          <cell r="AL894">
            <v>30616</v>
          </cell>
          <cell r="AM894">
            <v>31117</v>
          </cell>
          <cell r="AN894">
            <v>250</v>
          </cell>
          <cell r="AO894">
            <v>225</v>
          </cell>
        </row>
        <row r="895">
          <cell r="B895" t="str">
            <v>07 กาบัง</v>
          </cell>
          <cell r="C895">
            <v>121943</v>
          </cell>
          <cell r="D895">
            <v>121943</v>
          </cell>
          <cell r="E895">
            <v>106248</v>
          </cell>
          <cell r="F895">
            <v>106248</v>
          </cell>
          <cell r="G895">
            <v>5057</v>
          </cell>
          <cell r="H895">
            <v>4668</v>
          </cell>
          <cell r="I895">
            <v>47.6</v>
          </cell>
          <cell r="J895">
            <v>43.933777388750855</v>
          </cell>
          <cell r="M895">
            <v>148583</v>
          </cell>
          <cell r="N895">
            <v>106741</v>
          </cell>
          <cell r="P895">
            <v>70260.458339999997</v>
          </cell>
          <cell r="Q895">
            <v>74407.458339999997</v>
          </cell>
          <cell r="Y895">
            <v>60312.125</v>
          </cell>
          <cell r="Z895">
            <v>62478.791669999999</v>
          </cell>
          <cell r="AA895">
            <v>8131</v>
          </cell>
          <cell r="AB895">
            <v>6498</v>
          </cell>
          <cell r="AC895">
            <v>134.82008523708956</v>
          </cell>
          <cell r="AD895">
            <v>104.00707306124508</v>
          </cell>
          <cell r="AE895">
            <v>134634</v>
          </cell>
          <cell r="AF895">
            <v>128089</v>
          </cell>
          <cell r="AG895">
            <v>1960</v>
          </cell>
          <cell r="AH895">
            <v>8505</v>
          </cell>
          <cell r="AI895">
            <v>90107</v>
          </cell>
          <cell r="AJ895">
            <v>5092</v>
          </cell>
          <cell r="AK895">
            <v>86694</v>
          </cell>
          <cell r="AL895">
            <v>18402</v>
          </cell>
          <cell r="AM895">
            <v>15123</v>
          </cell>
          <cell r="AN895">
            <v>267</v>
          </cell>
          <cell r="AO895">
            <v>174</v>
          </cell>
        </row>
        <row r="896">
          <cell r="B896" t="str">
            <v>08 กรงปินัง</v>
          </cell>
          <cell r="C896">
            <v>77146</v>
          </cell>
          <cell r="D896">
            <v>77139</v>
          </cell>
          <cell r="E896">
            <v>63427</v>
          </cell>
          <cell r="F896">
            <v>63427</v>
          </cell>
          <cell r="G896">
            <v>21802</v>
          </cell>
          <cell r="H896">
            <v>69423</v>
          </cell>
          <cell r="I896">
            <v>343.74</v>
          </cell>
          <cell r="J896">
            <v>1094.541425575859</v>
          </cell>
          <cell r="M896">
            <v>70806</v>
          </cell>
          <cell r="N896">
            <v>53807</v>
          </cell>
          <cell r="P896">
            <v>88998.8125</v>
          </cell>
          <cell r="Q896">
            <v>88998.8125</v>
          </cell>
          <cell r="Y896">
            <v>88998.8125</v>
          </cell>
          <cell r="Z896">
            <v>88998.8125</v>
          </cell>
          <cell r="AA896">
            <v>28655</v>
          </cell>
          <cell r="AB896">
            <v>28734</v>
          </cell>
          <cell r="AC896">
            <v>321.97171170120947</v>
          </cell>
          <cell r="AD896">
            <v>322.85462797607551</v>
          </cell>
          <cell r="AE896">
            <v>73536</v>
          </cell>
          <cell r="AF896">
            <v>70806</v>
          </cell>
          <cell r="AG896">
            <v>693</v>
          </cell>
          <cell r="AH896">
            <v>3423</v>
          </cell>
          <cell r="AI896">
            <v>50884</v>
          </cell>
          <cell r="AJ896">
            <v>2422</v>
          </cell>
          <cell r="AK896">
            <v>49883</v>
          </cell>
          <cell r="AL896">
            <v>10165</v>
          </cell>
          <cell r="AM896">
            <v>10474</v>
          </cell>
          <cell r="AN896">
            <v>217</v>
          </cell>
          <cell r="AO896">
            <v>210</v>
          </cell>
        </row>
        <row r="897">
          <cell r="B897" t="str">
            <v>นราธิวาส</v>
          </cell>
          <cell r="C897">
            <v>1038629.78</v>
          </cell>
          <cell r="D897">
            <v>1050477.46</v>
          </cell>
          <cell r="E897">
            <v>880099.22</v>
          </cell>
          <cell r="F897">
            <v>901910.31</v>
          </cell>
          <cell r="G897">
            <v>140197</v>
          </cell>
          <cell r="H897">
            <v>145729</v>
          </cell>
          <cell r="I897">
            <v>159</v>
          </cell>
          <cell r="J897">
            <v>162</v>
          </cell>
          <cell r="M897">
            <v>864744.59673975001</v>
          </cell>
          <cell r="N897">
            <v>784190</v>
          </cell>
          <cell r="P897">
            <v>960985.2612500001</v>
          </cell>
          <cell r="Q897">
            <v>955447.08687000012</v>
          </cell>
          <cell r="Y897">
            <v>857546.21375000011</v>
          </cell>
          <cell r="Z897">
            <v>852605.37269999995</v>
          </cell>
          <cell r="AA897">
            <v>130787</v>
          </cell>
          <cell r="AB897">
            <v>109013</v>
          </cell>
          <cell r="AC897">
            <v>153</v>
          </cell>
          <cell r="AD897">
            <v>128</v>
          </cell>
          <cell r="AE897">
            <v>955201</v>
          </cell>
          <cell r="AF897">
            <v>929888</v>
          </cell>
          <cell r="AG897">
            <v>11180</v>
          </cell>
          <cell r="AH897">
            <v>36493</v>
          </cell>
          <cell r="AI897">
            <v>836672</v>
          </cell>
          <cell r="AJ897">
            <v>29478</v>
          </cell>
          <cell r="AK897">
            <v>826430</v>
          </cell>
          <cell r="AL897">
            <v>191048</v>
          </cell>
          <cell r="AM897">
            <v>177574</v>
          </cell>
          <cell r="AN897">
            <v>228</v>
          </cell>
          <cell r="AO897">
            <v>215</v>
          </cell>
        </row>
        <row r="898">
          <cell r="B898" t="str">
            <v>01 เมืองนราธิวาส</v>
          </cell>
          <cell r="C898">
            <v>40954</v>
          </cell>
          <cell r="D898">
            <v>40974</v>
          </cell>
          <cell r="E898">
            <v>33142</v>
          </cell>
          <cell r="F898">
            <v>33162</v>
          </cell>
          <cell r="G898">
            <v>2294</v>
          </cell>
          <cell r="H898">
            <v>1639</v>
          </cell>
          <cell r="I898">
            <v>69.209999999999994</v>
          </cell>
          <cell r="J898">
            <v>49.417513720523495</v>
          </cell>
          <cell r="M898">
            <v>36791.969414187501</v>
          </cell>
          <cell r="N898">
            <v>39475</v>
          </cell>
          <cell r="P898">
            <v>110354.63250000001</v>
          </cell>
          <cell r="Q898">
            <v>110354.63250000001</v>
          </cell>
          <cell r="Y898">
            <v>91879.028330000001</v>
          </cell>
          <cell r="Z898">
            <v>91879.028330000001</v>
          </cell>
          <cell r="AA898">
            <v>12683</v>
          </cell>
          <cell r="AB898">
            <v>10758</v>
          </cell>
          <cell r="AC898">
            <v>138.0370905147991</v>
          </cell>
          <cell r="AD898">
            <v>117.09156398955139</v>
          </cell>
          <cell r="AE898">
            <v>40231</v>
          </cell>
          <cell r="AF898">
            <v>39475</v>
          </cell>
          <cell r="AG898">
            <v>403</v>
          </cell>
          <cell r="AH898">
            <v>1159</v>
          </cell>
          <cell r="AI898">
            <v>35995</v>
          </cell>
          <cell r="AJ898">
            <v>1248</v>
          </cell>
          <cell r="AK898">
            <v>36084</v>
          </cell>
          <cell r="AL898">
            <v>8120</v>
          </cell>
          <cell r="AM898">
            <v>7875</v>
          </cell>
          <cell r="AN898">
            <v>235</v>
          </cell>
          <cell r="AO898">
            <v>218</v>
          </cell>
        </row>
        <row r="899">
          <cell r="B899" t="str">
            <v>02 ตากใบ</v>
          </cell>
          <cell r="C899">
            <v>55710.879999999997</v>
          </cell>
          <cell r="D899">
            <v>14290.2</v>
          </cell>
          <cell r="E899">
            <v>52083.42</v>
          </cell>
          <cell r="F899">
            <v>13469.41</v>
          </cell>
          <cell r="G899">
            <v>2416</v>
          </cell>
          <cell r="H899">
            <v>3614</v>
          </cell>
          <cell r="I899">
            <v>46.39</v>
          </cell>
          <cell r="J899">
            <v>268.32805223094402</v>
          </cell>
          <cell r="M899">
            <v>13611.553966125</v>
          </cell>
          <cell r="N899">
            <v>16888</v>
          </cell>
          <cell r="P899">
            <v>10831.65</v>
          </cell>
          <cell r="Q899">
            <v>10831.65</v>
          </cell>
          <cell r="Y899">
            <v>10831.65</v>
          </cell>
          <cell r="Z899">
            <v>10831.65</v>
          </cell>
          <cell r="AA899">
            <v>1625</v>
          </cell>
          <cell r="AB899">
            <v>1809</v>
          </cell>
          <cell r="AC899">
            <v>150.04477618830003</v>
          </cell>
          <cell r="AD899">
            <v>166.98563930703079</v>
          </cell>
          <cell r="AE899">
            <v>17509</v>
          </cell>
          <cell r="AF899">
            <v>16888</v>
          </cell>
          <cell r="AG899">
            <v>221</v>
          </cell>
          <cell r="AH899">
            <v>842</v>
          </cell>
          <cell r="AI899">
            <v>9788</v>
          </cell>
          <cell r="AJ899">
            <v>534</v>
          </cell>
          <cell r="AK899">
            <v>9480</v>
          </cell>
          <cell r="AL899">
            <v>2383</v>
          </cell>
          <cell r="AM899">
            <v>2328</v>
          </cell>
          <cell r="AN899">
            <v>275</v>
          </cell>
          <cell r="AO899">
            <v>246</v>
          </cell>
        </row>
        <row r="900">
          <cell r="B900" t="str">
            <v>03 บาเจาะ</v>
          </cell>
          <cell r="C900">
            <v>25482</v>
          </cell>
          <cell r="D900">
            <v>25482</v>
          </cell>
          <cell r="E900">
            <v>18852</v>
          </cell>
          <cell r="F900">
            <v>18852</v>
          </cell>
          <cell r="G900">
            <v>1656</v>
          </cell>
          <cell r="H900">
            <v>2571</v>
          </cell>
          <cell r="I900">
            <v>87.84</v>
          </cell>
          <cell r="J900">
            <v>136.36632718014005</v>
          </cell>
          <cell r="M900">
            <v>21719.244129062499</v>
          </cell>
          <cell r="N900">
            <v>24166</v>
          </cell>
          <cell r="P900">
            <v>35331.985000000001</v>
          </cell>
          <cell r="Q900">
            <v>35331.985000000001</v>
          </cell>
          <cell r="Y900">
            <v>33320.147499999999</v>
          </cell>
          <cell r="Z900">
            <v>33320.147499999999</v>
          </cell>
          <cell r="AA900">
            <v>3754</v>
          </cell>
          <cell r="AB900">
            <v>4113</v>
          </cell>
          <cell r="AC900">
            <v>112.66726835467941</v>
          </cell>
          <cell r="AD900">
            <v>123.45003874907817</v>
          </cell>
          <cell r="AE900">
            <v>25077</v>
          </cell>
          <cell r="AF900">
            <v>24166</v>
          </cell>
          <cell r="AG900">
            <v>92</v>
          </cell>
          <cell r="AH900">
            <v>1003</v>
          </cell>
          <cell r="AI900">
            <v>24286</v>
          </cell>
          <cell r="AJ900">
            <v>781</v>
          </cell>
          <cell r="AK900">
            <v>24064</v>
          </cell>
          <cell r="AL900">
            <v>5405</v>
          </cell>
          <cell r="AM900">
            <v>6009</v>
          </cell>
          <cell r="AN900">
            <v>237</v>
          </cell>
          <cell r="AO900">
            <v>250</v>
          </cell>
        </row>
        <row r="901">
          <cell r="B901" t="str">
            <v>04 ยี่งอ</v>
          </cell>
          <cell r="C901">
            <v>47806</v>
          </cell>
          <cell r="D901">
            <v>49612</v>
          </cell>
          <cell r="E901">
            <v>42683</v>
          </cell>
          <cell r="F901">
            <v>43524</v>
          </cell>
          <cell r="G901">
            <v>14697</v>
          </cell>
          <cell r="H901">
            <v>9232</v>
          </cell>
          <cell r="I901">
            <v>344.32</v>
          </cell>
          <cell r="J901">
            <v>212.10244922341695</v>
          </cell>
          <cell r="M901">
            <v>32685.2779429375</v>
          </cell>
          <cell r="N901">
            <v>32161</v>
          </cell>
          <cell r="P901">
            <v>46321.393750000003</v>
          </cell>
          <cell r="Q901">
            <v>45178.141250000001</v>
          </cell>
          <cell r="Y901">
            <v>43649.166250000002</v>
          </cell>
          <cell r="Z901">
            <v>42505.91375</v>
          </cell>
          <cell r="AA901">
            <v>2999</v>
          </cell>
          <cell r="AB901">
            <v>2755</v>
          </cell>
          <cell r="AC901">
            <v>68.698660424012104</v>
          </cell>
          <cell r="AD901">
            <v>64.823815250883769</v>
          </cell>
          <cell r="AE901">
            <v>33671</v>
          </cell>
          <cell r="AF901">
            <v>32161</v>
          </cell>
          <cell r="AG901">
            <v>230</v>
          </cell>
          <cell r="AH901">
            <v>1740</v>
          </cell>
          <cell r="AI901">
            <v>33671</v>
          </cell>
          <cell r="AJ901">
            <v>1342</v>
          </cell>
          <cell r="AK901">
            <v>32161</v>
          </cell>
          <cell r="AL901">
            <v>8852</v>
          </cell>
          <cell r="AM901">
            <v>7592</v>
          </cell>
          <cell r="AN901">
            <v>272</v>
          </cell>
          <cell r="AO901">
            <v>236</v>
          </cell>
        </row>
        <row r="902">
          <cell r="B902" t="str">
            <v>05 ระแงะ</v>
          </cell>
          <cell r="C902">
            <v>89574.9</v>
          </cell>
          <cell r="D902">
            <v>118397.65</v>
          </cell>
          <cell r="E902">
            <v>74089.8</v>
          </cell>
          <cell r="F902">
            <v>101645.91</v>
          </cell>
          <cell r="G902">
            <v>4575</v>
          </cell>
          <cell r="H902">
            <v>4425</v>
          </cell>
          <cell r="I902">
            <v>61.75</v>
          </cell>
          <cell r="J902">
            <v>43.536979402319282</v>
          </cell>
          <cell r="M902">
            <v>96018.467143750007</v>
          </cell>
          <cell r="N902">
            <v>103556</v>
          </cell>
          <cell r="P902">
            <v>197889.62166999999</v>
          </cell>
          <cell r="Q902">
            <v>194118.45499999999</v>
          </cell>
          <cell r="Y902">
            <v>171360.72167</v>
          </cell>
          <cell r="Z902">
            <v>169553.05499999999</v>
          </cell>
          <cell r="AA902">
            <v>13686</v>
          </cell>
          <cell r="AB902">
            <v>10563</v>
          </cell>
          <cell r="AC902">
            <v>79.869472809276132</v>
          </cell>
          <cell r="AD902">
            <v>62.301505984837611</v>
          </cell>
          <cell r="AE902">
            <v>105256</v>
          </cell>
          <cell r="AF902">
            <v>103556</v>
          </cell>
          <cell r="AG902">
            <v>2071</v>
          </cell>
          <cell r="AH902">
            <v>3771</v>
          </cell>
          <cell r="AI902">
            <v>85872</v>
          </cell>
          <cell r="AJ902">
            <v>2900</v>
          </cell>
          <cell r="AK902">
            <v>85001</v>
          </cell>
          <cell r="AL902">
            <v>19885</v>
          </cell>
          <cell r="AM902">
            <v>18445</v>
          </cell>
          <cell r="AN902">
            <v>239</v>
          </cell>
          <cell r="AO902">
            <v>217</v>
          </cell>
        </row>
        <row r="903">
          <cell r="B903" t="str">
            <v>06 รือเสาะ</v>
          </cell>
          <cell r="C903">
            <v>167731</v>
          </cell>
          <cell r="D903">
            <v>167731</v>
          </cell>
          <cell r="E903">
            <v>149890</v>
          </cell>
          <cell r="F903">
            <v>149890</v>
          </cell>
          <cell r="G903">
            <v>19060</v>
          </cell>
          <cell r="H903">
            <v>5248</v>
          </cell>
          <cell r="I903">
            <v>127.16</v>
          </cell>
          <cell r="J903">
            <v>35.013569951297619</v>
          </cell>
          <cell r="M903">
            <v>128030.16283187499</v>
          </cell>
          <cell r="N903">
            <v>123516</v>
          </cell>
          <cell r="P903">
            <v>121228.15125</v>
          </cell>
          <cell r="Q903">
            <v>120604.39604000001</v>
          </cell>
          <cell r="Y903">
            <v>97646.010420000006</v>
          </cell>
          <cell r="Z903">
            <v>97022.255210000003</v>
          </cell>
          <cell r="AA903">
            <v>29351</v>
          </cell>
          <cell r="AB903">
            <v>27394</v>
          </cell>
          <cell r="AC903">
            <v>300.58110198692128</v>
          </cell>
          <cell r="AD903">
            <v>282.35219442555768</v>
          </cell>
          <cell r="AE903">
            <v>163246</v>
          </cell>
          <cell r="AF903">
            <v>160479</v>
          </cell>
          <cell r="AG903">
            <v>1939</v>
          </cell>
          <cell r="AH903">
            <v>4706</v>
          </cell>
          <cell r="AI903">
            <v>155871</v>
          </cell>
          <cell r="AJ903">
            <v>4858</v>
          </cell>
          <cell r="AK903">
            <v>156023</v>
          </cell>
          <cell r="AL903">
            <v>36935</v>
          </cell>
          <cell r="AM903">
            <v>35141</v>
          </cell>
          <cell r="AN903">
            <v>232</v>
          </cell>
          <cell r="AO903">
            <v>225</v>
          </cell>
        </row>
        <row r="904">
          <cell r="B904" t="str">
            <v>07 ศรีสาคร</v>
          </cell>
          <cell r="C904">
            <v>171673</v>
          </cell>
          <cell r="D904">
            <v>171987</v>
          </cell>
          <cell r="E904">
            <v>147091</v>
          </cell>
          <cell r="F904">
            <v>147405</v>
          </cell>
          <cell r="G904">
            <v>4032</v>
          </cell>
          <cell r="H904">
            <v>27078</v>
          </cell>
          <cell r="I904">
            <v>27.41</v>
          </cell>
          <cell r="J904">
            <v>183.69849055323769</v>
          </cell>
          <cell r="M904">
            <v>112549.69482625001</v>
          </cell>
          <cell r="N904">
            <v>113269</v>
          </cell>
          <cell r="P904">
            <v>163398.25</v>
          </cell>
          <cell r="Q904">
            <v>163398.25</v>
          </cell>
          <cell r="Y904">
            <v>151561.16250000001</v>
          </cell>
          <cell r="Z904">
            <v>151561.16250000001</v>
          </cell>
          <cell r="AA904">
            <v>15997</v>
          </cell>
          <cell r="AB904">
            <v>11339</v>
          </cell>
          <cell r="AC904">
            <v>105.54610035186289</v>
          </cell>
          <cell r="AD904">
            <v>74.817804990114141</v>
          </cell>
          <cell r="AE904">
            <v>141117</v>
          </cell>
          <cell r="AF904">
            <v>132525</v>
          </cell>
          <cell r="AG904">
            <v>1897</v>
          </cell>
          <cell r="AH904">
            <v>10489</v>
          </cell>
          <cell r="AI904">
            <v>136788</v>
          </cell>
          <cell r="AJ904">
            <v>4381</v>
          </cell>
          <cell r="AK904">
            <v>130680</v>
          </cell>
          <cell r="AL904">
            <v>31182</v>
          </cell>
          <cell r="AM904">
            <v>27566</v>
          </cell>
          <cell r="AN904">
            <v>237</v>
          </cell>
          <cell r="AO904">
            <v>211</v>
          </cell>
        </row>
        <row r="905">
          <cell r="B905" t="str">
            <v>08 แว้ง</v>
          </cell>
          <cell r="C905">
            <v>94713</v>
          </cell>
          <cell r="D905">
            <v>104387</v>
          </cell>
          <cell r="E905">
            <v>93249</v>
          </cell>
          <cell r="F905">
            <v>95676</v>
          </cell>
          <cell r="G905">
            <v>7455</v>
          </cell>
          <cell r="H905">
            <v>6046</v>
          </cell>
          <cell r="I905">
            <v>79.95</v>
          </cell>
          <cell r="J905">
            <v>63.197123416530793</v>
          </cell>
          <cell r="M905">
            <v>85783.289468750008</v>
          </cell>
          <cell r="N905">
            <v>63356</v>
          </cell>
          <cell r="P905">
            <v>55880.460420000003</v>
          </cell>
          <cell r="Q905">
            <v>55880.460420000003</v>
          </cell>
          <cell r="Y905">
            <v>55880.460420000003</v>
          </cell>
          <cell r="Z905">
            <v>54514.293749999997</v>
          </cell>
          <cell r="AA905">
            <v>13320</v>
          </cell>
          <cell r="AB905">
            <v>11634</v>
          </cell>
          <cell r="AC905">
            <v>238.37029198676026</v>
          </cell>
          <cell r="AD905">
            <v>213.40549789292649</v>
          </cell>
          <cell r="AE905">
            <v>90644</v>
          </cell>
          <cell r="AF905">
            <v>85783</v>
          </cell>
          <cell r="AG905">
            <v>720</v>
          </cell>
          <cell r="AH905">
            <v>5581</v>
          </cell>
          <cell r="AI905">
            <v>71337</v>
          </cell>
          <cell r="AJ905">
            <v>2888</v>
          </cell>
          <cell r="AK905">
            <v>68644</v>
          </cell>
          <cell r="AL905">
            <v>15540</v>
          </cell>
          <cell r="AM905">
            <v>14649</v>
          </cell>
          <cell r="AN905">
            <v>242</v>
          </cell>
          <cell r="AO905">
            <v>213</v>
          </cell>
        </row>
        <row r="906">
          <cell r="B906" t="str">
            <v>09 สุคิริน</v>
          </cell>
          <cell r="C906">
            <v>53752</v>
          </cell>
          <cell r="D906">
            <v>81785.61</v>
          </cell>
          <cell r="E906">
            <v>49030</v>
          </cell>
          <cell r="F906">
            <v>78296.990000000005</v>
          </cell>
          <cell r="G906">
            <v>14194</v>
          </cell>
          <cell r="H906">
            <v>10678</v>
          </cell>
          <cell r="I906">
            <v>289.5</v>
          </cell>
          <cell r="J906">
            <v>136.37603131359199</v>
          </cell>
          <cell r="M906">
            <v>90322.579318125005</v>
          </cell>
          <cell r="N906">
            <v>76557</v>
          </cell>
          <cell r="P906">
            <v>68466.5</v>
          </cell>
          <cell r="Q906">
            <v>68466.5</v>
          </cell>
          <cell r="Y906">
            <v>68466.5</v>
          </cell>
          <cell r="Z906">
            <v>68466.5</v>
          </cell>
          <cell r="AA906">
            <v>14329</v>
          </cell>
          <cell r="AB906">
            <v>11658</v>
          </cell>
          <cell r="AC906">
            <v>209.29054111616631</v>
          </cell>
          <cell r="AD906">
            <v>170.27773923495431</v>
          </cell>
          <cell r="AE906">
            <v>75525</v>
          </cell>
          <cell r="AF906">
            <v>76557</v>
          </cell>
          <cell r="AG906">
            <v>1532</v>
          </cell>
          <cell r="AH906">
            <v>500</v>
          </cell>
          <cell r="AI906">
            <v>54264</v>
          </cell>
          <cell r="AJ906">
            <v>2030</v>
          </cell>
          <cell r="AK906">
            <v>55794</v>
          </cell>
          <cell r="AL906">
            <v>12596</v>
          </cell>
          <cell r="AM906">
            <v>11855</v>
          </cell>
          <cell r="AN906">
            <v>209</v>
          </cell>
          <cell r="AO906">
            <v>212</v>
          </cell>
        </row>
        <row r="907">
          <cell r="B907" t="str">
            <v>10 สุไหงโกลก</v>
          </cell>
          <cell r="C907">
            <v>21549</v>
          </cell>
          <cell r="D907">
            <v>21549</v>
          </cell>
          <cell r="E907">
            <v>19201</v>
          </cell>
          <cell r="F907">
            <v>19201</v>
          </cell>
          <cell r="G907">
            <v>1980</v>
          </cell>
          <cell r="H907">
            <v>2042</v>
          </cell>
          <cell r="I907">
            <v>103.11</v>
          </cell>
          <cell r="J907">
            <v>106.3322696734545</v>
          </cell>
          <cell r="M907">
            <v>22453</v>
          </cell>
          <cell r="N907">
            <v>14450</v>
          </cell>
          <cell r="P907">
            <v>10156.333329999999</v>
          </cell>
          <cell r="Q907">
            <v>10156.333329999999</v>
          </cell>
          <cell r="Y907">
            <v>10156.333329999999</v>
          </cell>
          <cell r="Z907">
            <v>10156.333329999999</v>
          </cell>
          <cell r="AA907">
            <v>2807</v>
          </cell>
          <cell r="AB907">
            <v>2248</v>
          </cell>
          <cell r="AC907">
            <v>276.41045005658555</v>
          </cell>
          <cell r="AD907">
            <v>221.31904565995572</v>
          </cell>
          <cell r="AE907">
            <v>23112</v>
          </cell>
          <cell r="AF907">
            <v>22453</v>
          </cell>
          <cell r="AG907">
            <v>398</v>
          </cell>
          <cell r="AH907">
            <v>1057</v>
          </cell>
          <cell r="AI907">
            <v>18899</v>
          </cell>
          <cell r="AJ907">
            <v>805</v>
          </cell>
          <cell r="AK907">
            <v>18647</v>
          </cell>
          <cell r="AL907">
            <v>4462</v>
          </cell>
          <cell r="AM907">
            <v>4127</v>
          </cell>
          <cell r="AN907">
            <v>269</v>
          </cell>
          <cell r="AO907">
            <v>221</v>
          </cell>
        </row>
        <row r="908">
          <cell r="B908" t="str">
            <v>11 สุไหงปาดี</v>
          </cell>
          <cell r="C908">
            <v>84636</v>
          </cell>
          <cell r="D908">
            <v>84636</v>
          </cell>
          <cell r="E908">
            <v>73371</v>
          </cell>
          <cell r="F908">
            <v>73371</v>
          </cell>
          <cell r="G908">
            <v>12287</v>
          </cell>
          <cell r="H908">
            <v>7155</v>
          </cell>
          <cell r="I908">
            <v>167.46</v>
          </cell>
          <cell r="J908">
            <v>97.522385002248853</v>
          </cell>
          <cell r="M908">
            <v>77772.072360624996</v>
          </cell>
          <cell r="N908">
            <v>62235</v>
          </cell>
          <cell r="P908">
            <v>48684.833330000001</v>
          </cell>
          <cell r="Q908">
            <v>48684.833330000001</v>
          </cell>
          <cell r="Y908">
            <v>48684.833330000001</v>
          </cell>
          <cell r="Z908">
            <v>48684.833330000001</v>
          </cell>
          <cell r="AA908">
            <v>15029</v>
          </cell>
          <cell r="AB908">
            <v>11023</v>
          </cell>
          <cell r="AC908">
            <v>308.70591117087838</v>
          </cell>
          <cell r="AD908">
            <v>226.4180152083926</v>
          </cell>
          <cell r="AE908">
            <v>78612</v>
          </cell>
          <cell r="AF908">
            <v>77772</v>
          </cell>
          <cell r="AG908">
            <v>457</v>
          </cell>
          <cell r="AH908">
            <v>1297</v>
          </cell>
          <cell r="AI908">
            <v>78612</v>
          </cell>
          <cell r="AJ908">
            <v>2572</v>
          </cell>
          <cell r="AK908">
            <v>77772</v>
          </cell>
          <cell r="AL908">
            <v>17043</v>
          </cell>
          <cell r="AM908">
            <v>15689</v>
          </cell>
          <cell r="AN908">
            <v>227</v>
          </cell>
          <cell r="AO908">
            <v>202</v>
          </cell>
        </row>
        <row r="909">
          <cell r="B909" t="str">
            <v>12 จะแนะ</v>
          </cell>
          <cell r="C909">
            <v>144396</v>
          </cell>
          <cell r="D909">
            <v>128994</v>
          </cell>
          <cell r="E909">
            <v>92346</v>
          </cell>
          <cell r="F909">
            <v>92346</v>
          </cell>
          <cell r="G909">
            <v>43979</v>
          </cell>
          <cell r="H909">
            <v>23781</v>
          </cell>
          <cell r="I909">
            <v>476.24</v>
          </cell>
          <cell r="J909">
            <v>257.52062893899034</v>
          </cell>
          <cell r="M909">
            <v>106755.22363749999</v>
          </cell>
          <cell r="N909">
            <v>83172</v>
          </cell>
          <cell r="P909">
            <v>53865</v>
          </cell>
          <cell r="Q909">
            <v>53865</v>
          </cell>
          <cell r="Y909">
            <v>42945</v>
          </cell>
          <cell r="Z909">
            <v>42945</v>
          </cell>
          <cell r="AA909">
            <v>3172</v>
          </cell>
          <cell r="AB909">
            <v>2096</v>
          </cell>
          <cell r="AC909">
            <v>73.863080684596582</v>
          </cell>
          <cell r="AD909">
            <v>48.800325998370006</v>
          </cell>
          <cell r="AE909">
            <v>120367</v>
          </cell>
          <cell r="AF909">
            <v>117821</v>
          </cell>
          <cell r="AG909">
            <v>962</v>
          </cell>
          <cell r="AH909">
            <v>3508</v>
          </cell>
          <cell r="AI909">
            <v>95186</v>
          </cell>
          <cell r="AJ909">
            <v>3881</v>
          </cell>
          <cell r="AK909">
            <v>95559</v>
          </cell>
          <cell r="AL909">
            <v>21031</v>
          </cell>
          <cell r="AM909">
            <v>19324</v>
          </cell>
          <cell r="AN909">
            <v>236</v>
          </cell>
          <cell r="AO909">
            <v>202</v>
          </cell>
        </row>
        <row r="910">
          <cell r="B910" t="str">
            <v>13 เจาะไอร้อง</v>
          </cell>
          <cell r="C910">
            <v>40652</v>
          </cell>
          <cell r="D910">
            <v>40652</v>
          </cell>
          <cell r="E910">
            <v>35071</v>
          </cell>
          <cell r="F910">
            <v>35071</v>
          </cell>
          <cell r="G910">
            <v>11572</v>
          </cell>
          <cell r="H910">
            <v>42220</v>
          </cell>
          <cell r="I910">
            <v>329.95</v>
          </cell>
          <cell r="J910">
            <v>1203.8454848735423</v>
          </cell>
          <cell r="M910">
            <v>40252.061700562503</v>
          </cell>
          <cell r="N910">
            <v>31389</v>
          </cell>
          <cell r="P910">
            <v>38576.449999999997</v>
          </cell>
          <cell r="Q910">
            <v>38576.449999999997</v>
          </cell>
          <cell r="Y910">
            <v>31165.200000000001</v>
          </cell>
          <cell r="Z910">
            <v>31165.200000000001</v>
          </cell>
          <cell r="AA910">
            <v>2035</v>
          </cell>
          <cell r="AB910">
            <v>1623</v>
          </cell>
          <cell r="AC910">
            <v>65.300484728800072</v>
          </cell>
          <cell r="AD910">
            <v>52.065670737553425</v>
          </cell>
          <cell r="AE910">
            <v>40834</v>
          </cell>
          <cell r="AF910">
            <v>40252</v>
          </cell>
          <cell r="AG910">
            <v>258</v>
          </cell>
          <cell r="AH910">
            <v>840</v>
          </cell>
          <cell r="AI910">
            <v>36103</v>
          </cell>
          <cell r="AJ910">
            <v>1258</v>
          </cell>
          <cell r="AK910">
            <v>36521</v>
          </cell>
          <cell r="AL910">
            <v>7614</v>
          </cell>
          <cell r="AM910">
            <v>6974</v>
          </cell>
          <cell r="AN910">
            <v>209</v>
          </cell>
          <cell r="AO910">
            <v>191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Ref"/>
      <sheetName val="Tab3.1"/>
      <sheetName val="Output1"/>
      <sheetName val="Output2"/>
      <sheetName val="Output3"/>
      <sheetName val="Output4"/>
      <sheetName val="Output5"/>
      <sheetName val="Output6"/>
    </sheetNames>
    <sheetDataSet>
      <sheetData sheetId="0"/>
      <sheetData sheetId="1"/>
      <sheetData sheetId="2">
        <row r="1">
          <cell r="B1" t="str">
            <v>ตารางที่ 3.1  ลิ้นจี่ : วิเคราะห์เนื้อที่ยืนต้น  เนื้อที่ให้ผล  ผลผลิต  และผลผลิตต่อไร่ รายอำเภอ ปี 2564 ถึง 2565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</row>
        <row r="3">
          <cell r="B3" t="str">
            <v>รวมทั้งประเทศ/</v>
          </cell>
          <cell r="C3" t="str">
            <v>รตรอ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 t="str">
            <v>กรอบตัวอย่าง</v>
          </cell>
          <cell r="L3">
            <v>0</v>
          </cell>
          <cell r="M3" t="str">
            <v>ทบก</v>
          </cell>
          <cell r="N3" t="str">
            <v>ทบก.</v>
          </cell>
          <cell r="O3" t="str">
            <v>PO'64</v>
          </cell>
          <cell r="P3" t="str">
            <v>RRA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>ผลวิเคราะห์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B4" t="str">
            <v>ภาค/จังหวัด/</v>
          </cell>
          <cell r="C4" t="str">
            <v>เนื้อที่ยืนต้น (ไร่)</v>
          </cell>
          <cell r="D4">
            <v>0</v>
          </cell>
          <cell r="E4" t="str">
            <v>เนื้อที่ให้ผล (ไร่)</v>
          </cell>
          <cell r="F4">
            <v>0</v>
          </cell>
          <cell r="G4" t="str">
            <v>ผลผลิต (ตัน)</v>
          </cell>
          <cell r="H4">
            <v>0</v>
          </cell>
          <cell r="I4" t="str">
            <v>ผลผลิตต่อไร่ (กก.)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 t="str">
            <v>ยืนต้น</v>
          </cell>
          <cell r="P4" t="str">
            <v>เนื้อที่ยืนต้น (ไร่)</v>
          </cell>
          <cell r="Q4">
            <v>0</v>
          </cell>
          <cell r="R4" t="str">
            <v>95% CI</v>
          </cell>
          <cell r="S4">
            <v>0</v>
          </cell>
          <cell r="T4" t="str">
            <v>CV</v>
          </cell>
          <cell r="U4" t="str">
            <v>นท.ปลูกใหม่ (ไร่)</v>
          </cell>
          <cell r="V4">
            <v>0</v>
          </cell>
          <cell r="W4" t="str">
            <v>นท.โค่นทิ้ง (ไร่)</v>
          </cell>
          <cell r="X4">
            <v>0</v>
          </cell>
          <cell r="Y4" t="str">
            <v>เนื้อที่ให้ผล (ไร่)</v>
          </cell>
          <cell r="Z4">
            <v>0</v>
          </cell>
          <cell r="AA4" t="str">
            <v>ผลผลิต (ตัน)</v>
          </cell>
          <cell r="AB4">
            <v>0</v>
          </cell>
          <cell r="AC4" t="str">
            <v>ผลผลิตต่อไร่ (กก.)</v>
          </cell>
          <cell r="AD4">
            <v>0</v>
          </cell>
          <cell r="AE4" t="str">
            <v>นท.ยืนต้น (ไร่)</v>
          </cell>
          <cell r="AF4">
            <v>0</v>
          </cell>
          <cell r="AG4" t="str">
            <v>นท.ปลูกใหม่(ไร่)</v>
          </cell>
          <cell r="AH4" t="str">
            <v>นท.โค่นเคยให้ผล</v>
          </cell>
          <cell r="AI4" t="str">
            <v>นท.ให้ผล (ไร่)</v>
          </cell>
          <cell r="AJ4">
            <v>0</v>
          </cell>
          <cell r="AK4">
            <v>0</v>
          </cell>
          <cell r="AL4" t="str">
            <v>ผลผลิต (ตัน)</v>
          </cell>
          <cell r="AM4">
            <v>0</v>
          </cell>
          <cell r="AN4" t="str">
            <v>ผลผลิตต่อไร่ (กก.)</v>
          </cell>
          <cell r="AO4">
            <v>0</v>
          </cell>
        </row>
        <row r="5">
          <cell r="B5" t="str">
            <v>อำเภอ</v>
          </cell>
          <cell r="C5">
            <v>2564</v>
          </cell>
          <cell r="D5">
            <v>2565</v>
          </cell>
          <cell r="E5">
            <v>2564</v>
          </cell>
          <cell r="F5">
            <v>2565</v>
          </cell>
          <cell r="G5">
            <v>0</v>
          </cell>
          <cell r="H5">
            <v>0</v>
          </cell>
          <cell r="I5">
            <v>2564</v>
          </cell>
          <cell r="J5">
            <v>2565</v>
          </cell>
          <cell r="K5">
            <v>2564</v>
          </cell>
          <cell r="L5">
            <v>2565</v>
          </cell>
          <cell r="M5">
            <v>2564</v>
          </cell>
          <cell r="N5">
            <v>2565</v>
          </cell>
          <cell r="O5" t="str">
            <v>(ไร่) ข้อ 2</v>
          </cell>
          <cell r="P5">
            <v>2564</v>
          </cell>
          <cell r="Q5">
            <v>2565</v>
          </cell>
          <cell r="R5" t="str">
            <v>Lower</v>
          </cell>
          <cell r="S5" t="str">
            <v>Upper</v>
          </cell>
          <cell r="T5">
            <v>2565</v>
          </cell>
          <cell r="U5">
            <v>2564</v>
          </cell>
          <cell r="V5">
            <v>2565</v>
          </cell>
          <cell r="W5">
            <v>2564</v>
          </cell>
          <cell r="X5">
            <v>2565</v>
          </cell>
          <cell r="Y5">
            <v>2564</v>
          </cell>
          <cell r="Z5">
            <v>2565</v>
          </cell>
          <cell r="AA5">
            <v>2564</v>
          </cell>
          <cell r="AB5">
            <v>2565</v>
          </cell>
          <cell r="AC5">
            <v>2564</v>
          </cell>
          <cell r="AD5">
            <v>2565</v>
          </cell>
          <cell r="AE5">
            <v>2564</v>
          </cell>
          <cell r="AF5">
            <v>2565</v>
          </cell>
          <cell r="AG5">
            <v>0</v>
          </cell>
          <cell r="AH5">
            <v>0</v>
          </cell>
          <cell r="AI5">
            <v>2564</v>
          </cell>
          <cell r="AJ5" t="str">
            <v>ปีแรก(ปลูก60)</v>
          </cell>
          <cell r="AK5">
            <v>2565</v>
          </cell>
          <cell r="AL5">
            <v>2564</v>
          </cell>
          <cell r="AM5">
            <v>2565</v>
          </cell>
          <cell r="AN5">
            <v>2564</v>
          </cell>
          <cell r="AO5">
            <v>2565</v>
          </cell>
        </row>
        <row r="6">
          <cell r="B6" t="str">
            <v>รวมทั้งประเทศ</v>
          </cell>
          <cell r="C6">
            <v>1177275</v>
          </cell>
          <cell r="D6">
            <v>1177115</v>
          </cell>
          <cell r="E6">
            <v>810268</v>
          </cell>
          <cell r="F6">
            <v>798180</v>
          </cell>
          <cell r="G6">
            <v>953575.19600000011</v>
          </cell>
          <cell r="H6">
            <v>472977.11599999986</v>
          </cell>
          <cell r="I6">
            <v>1177</v>
          </cell>
          <cell r="J6">
            <v>593</v>
          </cell>
          <cell r="K6">
            <v>959567.7</v>
          </cell>
          <cell r="L6">
            <v>1004031</v>
          </cell>
          <cell r="M6">
            <v>0</v>
          </cell>
          <cell r="N6">
            <v>519744</v>
          </cell>
          <cell r="O6">
            <v>1809468</v>
          </cell>
          <cell r="P6">
            <v>8398</v>
          </cell>
          <cell r="Q6">
            <v>9330</v>
          </cell>
          <cell r="R6">
            <v>0</v>
          </cell>
          <cell r="S6">
            <v>0</v>
          </cell>
          <cell r="T6">
            <v>0</v>
          </cell>
          <cell r="U6">
            <v>1145</v>
          </cell>
          <cell r="V6">
            <v>549</v>
          </cell>
          <cell r="W6">
            <v>213</v>
          </cell>
          <cell r="X6">
            <v>70</v>
          </cell>
          <cell r="Y6">
            <v>3501</v>
          </cell>
          <cell r="Z6">
            <v>3948</v>
          </cell>
          <cell r="AA6">
            <v>5034.59</v>
          </cell>
          <cell r="AB6">
            <v>4760.87</v>
          </cell>
          <cell r="AC6">
            <v>1438</v>
          </cell>
          <cell r="AD6">
            <v>1206</v>
          </cell>
          <cell r="AE6">
            <v>1219308</v>
          </cell>
          <cell r="AF6">
            <v>1329624</v>
          </cell>
          <cell r="AG6">
            <v>115913</v>
          </cell>
          <cell r="AH6">
            <v>5597</v>
          </cell>
          <cell r="AI6">
            <v>868251</v>
          </cell>
          <cell r="AJ6">
            <v>80519</v>
          </cell>
          <cell r="AK6">
            <v>943808</v>
          </cell>
          <cell r="AL6">
            <v>1218534.67</v>
          </cell>
          <cell r="AM6">
            <v>1242174.49</v>
          </cell>
          <cell r="AN6">
            <v>1403</v>
          </cell>
          <cell r="AO6">
            <v>1316</v>
          </cell>
        </row>
        <row r="7">
          <cell r="B7" t="str">
            <v>ภาคเหนือ</v>
          </cell>
          <cell r="C7">
            <v>63855</v>
          </cell>
          <cell r="D7">
            <v>63383</v>
          </cell>
          <cell r="E7">
            <v>31224</v>
          </cell>
          <cell r="F7">
            <v>31280</v>
          </cell>
          <cell r="G7">
            <v>42727.695</v>
          </cell>
          <cell r="H7">
            <v>4262.16</v>
          </cell>
          <cell r="I7">
            <v>1368</v>
          </cell>
          <cell r="J7">
            <v>136</v>
          </cell>
          <cell r="K7">
            <v>63148</v>
          </cell>
          <cell r="L7">
            <v>63798</v>
          </cell>
          <cell r="M7">
            <v>0</v>
          </cell>
          <cell r="N7">
            <v>39108</v>
          </cell>
          <cell r="O7">
            <v>133930</v>
          </cell>
          <cell r="P7">
            <v>987</v>
          </cell>
          <cell r="Q7">
            <v>1061</v>
          </cell>
          <cell r="R7">
            <v>0</v>
          </cell>
          <cell r="S7">
            <v>0</v>
          </cell>
          <cell r="T7">
            <v>0</v>
          </cell>
          <cell r="U7">
            <v>87</v>
          </cell>
          <cell r="V7">
            <v>86</v>
          </cell>
          <cell r="W7">
            <v>13</v>
          </cell>
          <cell r="X7">
            <v>21</v>
          </cell>
          <cell r="Y7">
            <v>302</v>
          </cell>
          <cell r="Z7">
            <v>346</v>
          </cell>
          <cell r="AA7">
            <v>118</v>
          </cell>
          <cell r="AB7">
            <v>148</v>
          </cell>
          <cell r="AC7">
            <v>391</v>
          </cell>
          <cell r="AD7">
            <v>428</v>
          </cell>
          <cell r="AE7">
            <v>69386</v>
          </cell>
          <cell r="AF7">
            <v>72514</v>
          </cell>
          <cell r="AG7">
            <v>3602</v>
          </cell>
          <cell r="AH7">
            <v>474</v>
          </cell>
          <cell r="AI7">
            <v>54321</v>
          </cell>
          <cell r="AJ7">
            <v>4330</v>
          </cell>
          <cell r="AK7">
            <v>58177</v>
          </cell>
          <cell r="AL7">
            <v>34259.68</v>
          </cell>
          <cell r="AM7">
            <v>38096.61</v>
          </cell>
          <cell r="AN7">
            <v>631</v>
          </cell>
          <cell r="AO7">
            <v>655</v>
          </cell>
        </row>
        <row r="8">
          <cell r="B8" t="str">
            <v>ภาคตะวันออกเฉียงเหนือ</v>
          </cell>
          <cell r="C8">
            <v>20898</v>
          </cell>
          <cell r="D8">
            <v>13679</v>
          </cell>
          <cell r="E8">
            <v>8813</v>
          </cell>
          <cell r="F8">
            <v>3575</v>
          </cell>
          <cell r="G8">
            <v>18501.461000000003</v>
          </cell>
          <cell r="H8">
            <v>476.58000000000004</v>
          </cell>
          <cell r="I8">
            <v>2099</v>
          </cell>
          <cell r="J8">
            <v>133</v>
          </cell>
          <cell r="K8">
            <v>19519</v>
          </cell>
          <cell r="L8">
            <v>23122</v>
          </cell>
          <cell r="M8">
            <v>0</v>
          </cell>
          <cell r="N8">
            <v>3730</v>
          </cell>
          <cell r="O8">
            <v>48643</v>
          </cell>
          <cell r="P8">
            <v>467</v>
          </cell>
          <cell r="Q8">
            <v>491</v>
          </cell>
          <cell r="R8">
            <v>0</v>
          </cell>
          <cell r="S8">
            <v>0</v>
          </cell>
          <cell r="T8">
            <v>0</v>
          </cell>
          <cell r="U8">
            <v>45</v>
          </cell>
          <cell r="V8">
            <v>33</v>
          </cell>
          <cell r="W8">
            <v>21</v>
          </cell>
          <cell r="X8">
            <v>1</v>
          </cell>
          <cell r="Y8">
            <v>17</v>
          </cell>
          <cell r="Z8">
            <v>39</v>
          </cell>
          <cell r="AA8">
            <v>16</v>
          </cell>
          <cell r="AB8">
            <v>41.18</v>
          </cell>
          <cell r="AC8">
            <v>941</v>
          </cell>
          <cell r="AD8">
            <v>1056</v>
          </cell>
          <cell r="AE8">
            <v>26619</v>
          </cell>
          <cell r="AF8">
            <v>26938</v>
          </cell>
          <cell r="AG8">
            <v>350</v>
          </cell>
          <cell r="AH8">
            <v>31</v>
          </cell>
          <cell r="AI8">
            <v>7672</v>
          </cell>
          <cell r="AJ8">
            <v>5328</v>
          </cell>
          <cell r="AK8">
            <v>12999</v>
          </cell>
          <cell r="AL8">
            <v>7013.3899999999994</v>
          </cell>
          <cell r="AM8">
            <v>9316.130000000001</v>
          </cell>
          <cell r="AN8">
            <v>914</v>
          </cell>
          <cell r="AO8">
            <v>717</v>
          </cell>
        </row>
        <row r="9">
          <cell r="B9" t="str">
            <v>ภาคกลาง</v>
          </cell>
          <cell r="C9">
            <v>443454</v>
          </cell>
          <cell r="D9">
            <v>474341</v>
          </cell>
          <cell r="E9">
            <v>317042</v>
          </cell>
          <cell r="F9">
            <v>326026</v>
          </cell>
          <cell r="G9">
            <v>482809.10600000003</v>
          </cell>
          <cell r="H9">
            <v>452928.38799999986</v>
          </cell>
          <cell r="I9">
            <v>1523</v>
          </cell>
          <cell r="J9">
            <v>1389</v>
          </cell>
          <cell r="K9">
            <v>430035.7</v>
          </cell>
          <cell r="L9">
            <v>494842</v>
          </cell>
          <cell r="M9">
            <v>0</v>
          </cell>
          <cell r="N9">
            <v>152623</v>
          </cell>
          <cell r="O9">
            <v>627808</v>
          </cell>
          <cell r="P9">
            <v>4560</v>
          </cell>
          <cell r="Q9">
            <v>5214</v>
          </cell>
          <cell r="R9">
            <v>0</v>
          </cell>
          <cell r="S9">
            <v>0</v>
          </cell>
          <cell r="T9">
            <v>0</v>
          </cell>
          <cell r="U9">
            <v>821</v>
          </cell>
          <cell r="V9">
            <v>323</v>
          </cell>
          <cell r="W9">
            <v>167</v>
          </cell>
          <cell r="X9">
            <v>37</v>
          </cell>
          <cell r="Y9">
            <v>1993</v>
          </cell>
          <cell r="Z9">
            <v>2282</v>
          </cell>
          <cell r="AA9">
            <v>3402.59</v>
          </cell>
          <cell r="AB9">
            <v>3676.15</v>
          </cell>
          <cell r="AC9">
            <v>1707</v>
          </cell>
          <cell r="AD9">
            <v>1611</v>
          </cell>
          <cell r="AE9">
            <v>491755</v>
          </cell>
          <cell r="AF9">
            <v>557830</v>
          </cell>
          <cell r="AG9">
            <v>69294</v>
          </cell>
          <cell r="AH9">
            <v>3219</v>
          </cell>
          <cell r="AI9">
            <v>340982</v>
          </cell>
          <cell r="AJ9">
            <v>25252</v>
          </cell>
          <cell r="AK9">
            <v>363481</v>
          </cell>
          <cell r="AL9">
            <v>600667.6</v>
          </cell>
          <cell r="AM9">
            <v>755411.76</v>
          </cell>
          <cell r="AN9">
            <v>1762</v>
          </cell>
          <cell r="AO9">
            <v>2078</v>
          </cell>
        </row>
        <row r="10">
          <cell r="B10" t="str">
            <v>ภาคใต้</v>
          </cell>
          <cell r="C10">
            <v>649068</v>
          </cell>
          <cell r="D10">
            <v>625712</v>
          </cell>
          <cell r="E10">
            <v>453189</v>
          </cell>
          <cell r="F10">
            <v>437299</v>
          </cell>
          <cell r="G10">
            <v>409536.93400000012</v>
          </cell>
          <cell r="H10">
            <v>15309.988000000003</v>
          </cell>
          <cell r="I10">
            <v>904</v>
          </cell>
          <cell r="J10">
            <v>35</v>
          </cell>
          <cell r="K10">
            <v>446865</v>
          </cell>
          <cell r="L10">
            <v>422269</v>
          </cell>
          <cell r="M10">
            <v>0</v>
          </cell>
          <cell r="N10">
            <v>324283</v>
          </cell>
          <cell r="O10">
            <v>999087</v>
          </cell>
          <cell r="P10">
            <v>2384</v>
          </cell>
          <cell r="Q10">
            <v>2564</v>
          </cell>
          <cell r="R10">
            <v>0</v>
          </cell>
          <cell r="S10">
            <v>0</v>
          </cell>
          <cell r="T10">
            <v>0</v>
          </cell>
          <cell r="U10">
            <v>192</v>
          </cell>
          <cell r="V10">
            <v>107</v>
          </cell>
          <cell r="W10">
            <v>12</v>
          </cell>
          <cell r="X10">
            <v>11</v>
          </cell>
          <cell r="Y10">
            <v>1189</v>
          </cell>
          <cell r="Z10">
            <v>1281</v>
          </cell>
          <cell r="AA10">
            <v>1498</v>
          </cell>
          <cell r="AB10">
            <v>895.53999999999985</v>
          </cell>
          <cell r="AC10">
            <v>1260</v>
          </cell>
          <cell r="AD10">
            <v>699</v>
          </cell>
          <cell r="AE10">
            <v>631548</v>
          </cell>
          <cell r="AF10">
            <v>672342</v>
          </cell>
          <cell r="AG10">
            <v>42667</v>
          </cell>
          <cell r="AH10">
            <v>1873</v>
          </cell>
          <cell r="AI10">
            <v>465276</v>
          </cell>
          <cell r="AJ10">
            <v>45609</v>
          </cell>
          <cell r="AK10">
            <v>509151</v>
          </cell>
          <cell r="AL10">
            <v>576594</v>
          </cell>
          <cell r="AM10">
            <v>439349.99</v>
          </cell>
          <cell r="AN10">
            <v>1239</v>
          </cell>
          <cell r="AO10">
            <v>863</v>
          </cell>
        </row>
        <row r="11">
          <cell r="B11" t="str">
            <v>เชียงใหม่</v>
          </cell>
          <cell r="C11">
            <v>1939</v>
          </cell>
          <cell r="D11">
            <v>1874</v>
          </cell>
          <cell r="E11">
            <v>117</v>
          </cell>
          <cell r="F11">
            <v>105</v>
          </cell>
          <cell r="G11">
            <v>95.9</v>
          </cell>
          <cell r="H11">
            <v>15</v>
          </cell>
          <cell r="I11">
            <v>820</v>
          </cell>
          <cell r="J11">
            <v>143</v>
          </cell>
          <cell r="K11">
            <v>0</v>
          </cell>
          <cell r="L11">
            <v>1054</v>
          </cell>
          <cell r="M11">
            <v>459</v>
          </cell>
          <cell r="N11">
            <v>280</v>
          </cell>
          <cell r="O11">
            <v>0</v>
          </cell>
          <cell r="P11">
            <v>101</v>
          </cell>
          <cell r="Q11">
            <v>106</v>
          </cell>
          <cell r="R11">
            <v>0</v>
          </cell>
          <cell r="S11">
            <v>0</v>
          </cell>
          <cell r="T11">
            <v>0</v>
          </cell>
          <cell r="U11">
            <v>5</v>
          </cell>
          <cell r="V11">
            <v>14</v>
          </cell>
          <cell r="W11">
            <v>0</v>
          </cell>
          <cell r="X11">
            <v>1</v>
          </cell>
          <cell r="Y11">
            <v>55</v>
          </cell>
          <cell r="Z11">
            <v>63</v>
          </cell>
          <cell r="AA11">
            <v>6.67</v>
          </cell>
          <cell r="AB11">
            <v>8.51</v>
          </cell>
          <cell r="AC11">
            <v>121</v>
          </cell>
          <cell r="AD11">
            <v>135</v>
          </cell>
          <cell r="AE11">
            <v>2707</v>
          </cell>
          <cell r="AF11">
            <v>2833</v>
          </cell>
          <cell r="AG11">
            <v>126</v>
          </cell>
          <cell r="AH11">
            <v>0</v>
          </cell>
          <cell r="AI11">
            <v>1416</v>
          </cell>
          <cell r="AJ11">
            <v>343</v>
          </cell>
          <cell r="AK11">
            <v>1759</v>
          </cell>
          <cell r="AL11">
            <v>727.03000000000009</v>
          </cell>
          <cell r="AM11">
            <v>1050</v>
          </cell>
          <cell r="AN11">
            <v>513</v>
          </cell>
          <cell r="AO11">
            <v>597</v>
          </cell>
        </row>
        <row r="12">
          <cell r="B12" t="str">
            <v>เมืองเชียงใหม่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/>
          </cell>
          <cell r="J12" t="str">
            <v/>
          </cell>
          <cell r="K12">
            <v>0</v>
          </cell>
          <cell r="L12">
            <v>0</v>
          </cell>
          <cell r="M12">
            <v>0</v>
          </cell>
          <cell r="N12">
            <v>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/>
          </cell>
          <cell r="AD12" t="str">
            <v/>
          </cell>
          <cell r="AE12">
            <v>0</v>
          </cell>
          <cell r="AF12">
            <v>3</v>
          </cell>
          <cell r="AG12">
            <v>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B13" t="str">
            <v>จอมทอง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J13" t="str">
            <v/>
          </cell>
          <cell r="K13">
            <v>0</v>
          </cell>
          <cell r="L13">
            <v>0</v>
          </cell>
          <cell r="M13">
            <v>0</v>
          </cell>
          <cell r="N13">
            <v>3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/>
          </cell>
          <cell r="AD13" t="str">
            <v/>
          </cell>
          <cell r="AE13">
            <v>0</v>
          </cell>
          <cell r="AF13">
            <v>3</v>
          </cell>
          <cell r="AG13">
            <v>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B14" t="str">
            <v>เชียงดาว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/>
          </cell>
          <cell r="J14" t="str">
            <v/>
          </cell>
          <cell r="K14">
            <v>0</v>
          </cell>
          <cell r="L14">
            <v>98</v>
          </cell>
          <cell r="M14">
            <v>6</v>
          </cell>
          <cell r="N14">
            <v>4</v>
          </cell>
          <cell r="O14">
            <v>0</v>
          </cell>
          <cell r="P14">
            <v>1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/>
          </cell>
          <cell r="AD14" t="str">
            <v/>
          </cell>
          <cell r="AE14">
            <v>49</v>
          </cell>
          <cell r="AF14">
            <v>50</v>
          </cell>
          <cell r="AG14">
            <v>1</v>
          </cell>
          <cell r="AH14">
            <v>0</v>
          </cell>
          <cell r="AI14">
            <v>1</v>
          </cell>
          <cell r="AJ14">
            <v>22</v>
          </cell>
          <cell r="AK14">
            <v>23</v>
          </cell>
          <cell r="AL14">
            <v>0.28000000000000003</v>
          </cell>
          <cell r="AM14">
            <v>7</v>
          </cell>
          <cell r="AN14">
            <v>280</v>
          </cell>
          <cell r="AO14">
            <v>304</v>
          </cell>
        </row>
        <row r="15">
          <cell r="B15" t="str">
            <v>ดอยสะเก็ด</v>
          </cell>
          <cell r="C15">
            <v>218</v>
          </cell>
          <cell r="D15">
            <v>168</v>
          </cell>
          <cell r="E15">
            <v>52</v>
          </cell>
          <cell r="F15">
            <v>52</v>
          </cell>
          <cell r="G15">
            <v>50.9</v>
          </cell>
          <cell r="H15">
            <v>0</v>
          </cell>
          <cell r="I15">
            <v>979</v>
          </cell>
          <cell r="J15">
            <v>0</v>
          </cell>
          <cell r="K15">
            <v>0</v>
          </cell>
          <cell r="L15">
            <v>28</v>
          </cell>
          <cell r="M15">
            <v>15</v>
          </cell>
          <cell r="N15">
            <v>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/>
          </cell>
          <cell r="AD15" t="str">
            <v/>
          </cell>
          <cell r="AE15">
            <v>60</v>
          </cell>
          <cell r="AF15">
            <v>65</v>
          </cell>
          <cell r="AG15">
            <v>5</v>
          </cell>
          <cell r="AH15">
            <v>0</v>
          </cell>
          <cell r="AI15">
            <v>14</v>
          </cell>
          <cell r="AJ15">
            <v>13</v>
          </cell>
          <cell r="AK15">
            <v>27</v>
          </cell>
          <cell r="AL15">
            <v>5</v>
          </cell>
          <cell r="AM15">
            <v>11</v>
          </cell>
          <cell r="AN15">
            <v>345</v>
          </cell>
          <cell r="AO15">
            <v>407</v>
          </cell>
        </row>
        <row r="16">
          <cell r="B16" t="str">
            <v>ฝาง</v>
          </cell>
          <cell r="C16">
            <v>1436</v>
          </cell>
          <cell r="D16">
            <v>1436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/>
          </cell>
          <cell r="J16" t="str">
            <v/>
          </cell>
          <cell r="K16">
            <v>0</v>
          </cell>
          <cell r="L16">
            <v>167</v>
          </cell>
          <cell r="M16">
            <v>58</v>
          </cell>
          <cell r="N16">
            <v>37</v>
          </cell>
          <cell r="O16">
            <v>0</v>
          </cell>
          <cell r="P16">
            <v>73</v>
          </cell>
          <cell r="Q16">
            <v>75</v>
          </cell>
          <cell r="R16">
            <v>0</v>
          </cell>
          <cell r="S16">
            <v>0</v>
          </cell>
          <cell r="T16">
            <v>0</v>
          </cell>
          <cell r="U16">
            <v>2</v>
          </cell>
          <cell r="V16">
            <v>2</v>
          </cell>
          <cell r="W16">
            <v>0</v>
          </cell>
          <cell r="X16">
            <v>0</v>
          </cell>
          <cell r="Y16">
            <v>53</v>
          </cell>
          <cell r="Z16">
            <v>61</v>
          </cell>
          <cell r="AA16">
            <v>6</v>
          </cell>
          <cell r="AB16">
            <v>7</v>
          </cell>
          <cell r="AC16">
            <v>113</v>
          </cell>
          <cell r="AD16">
            <v>115</v>
          </cell>
          <cell r="AE16">
            <v>1075</v>
          </cell>
          <cell r="AF16">
            <v>1078</v>
          </cell>
          <cell r="AG16">
            <v>3</v>
          </cell>
          <cell r="AH16">
            <v>0</v>
          </cell>
          <cell r="AI16">
            <v>726</v>
          </cell>
          <cell r="AJ16">
            <v>89</v>
          </cell>
          <cell r="AK16">
            <v>815</v>
          </cell>
          <cell r="AL16">
            <v>372</v>
          </cell>
          <cell r="AM16">
            <v>501</v>
          </cell>
          <cell r="AN16">
            <v>513</v>
          </cell>
          <cell r="AO16">
            <v>615</v>
          </cell>
        </row>
        <row r="17">
          <cell r="B17" t="str">
            <v>พร้าว</v>
          </cell>
          <cell r="C17">
            <v>40</v>
          </cell>
          <cell r="D17">
            <v>40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J17" t="str">
            <v/>
          </cell>
          <cell r="K17">
            <v>0</v>
          </cell>
          <cell r="L17">
            <v>24</v>
          </cell>
          <cell r="M17">
            <v>8</v>
          </cell>
          <cell r="N17">
            <v>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/>
          </cell>
          <cell r="AD17" t="str">
            <v/>
          </cell>
          <cell r="AE17">
            <v>47</v>
          </cell>
          <cell r="AF17">
            <v>47</v>
          </cell>
          <cell r="AG17">
            <v>0</v>
          </cell>
          <cell r="AH17">
            <v>0</v>
          </cell>
          <cell r="AI17">
            <v>3</v>
          </cell>
          <cell r="AJ17">
            <v>30</v>
          </cell>
          <cell r="AK17">
            <v>33</v>
          </cell>
          <cell r="AL17">
            <v>0.68</v>
          </cell>
          <cell r="AM17">
            <v>8</v>
          </cell>
          <cell r="AN17">
            <v>228</v>
          </cell>
          <cell r="AO17">
            <v>242</v>
          </cell>
        </row>
        <row r="18">
          <cell r="B18" t="str">
            <v>แม่แจ่ม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/>
          </cell>
          <cell r="J18" t="str">
            <v/>
          </cell>
          <cell r="K18">
            <v>0</v>
          </cell>
          <cell r="L18">
            <v>19</v>
          </cell>
          <cell r="M18">
            <v>17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/>
          </cell>
          <cell r="AD18" t="str">
            <v/>
          </cell>
          <cell r="AE18">
            <v>23</v>
          </cell>
          <cell r="AF18">
            <v>35</v>
          </cell>
          <cell r="AG18">
            <v>12</v>
          </cell>
          <cell r="AH18">
            <v>0</v>
          </cell>
          <cell r="AI18">
            <v>4</v>
          </cell>
          <cell r="AJ18">
            <v>0</v>
          </cell>
          <cell r="AK18">
            <v>4</v>
          </cell>
          <cell r="AL18">
            <v>0.97</v>
          </cell>
          <cell r="AM18">
            <v>1</v>
          </cell>
          <cell r="AN18">
            <v>242</v>
          </cell>
          <cell r="AO18">
            <v>250</v>
          </cell>
        </row>
        <row r="19">
          <cell r="B19" t="str">
            <v>แม่แตง</v>
          </cell>
          <cell r="C19">
            <v>84</v>
          </cell>
          <cell r="D19">
            <v>84</v>
          </cell>
          <cell r="E19">
            <v>27</v>
          </cell>
          <cell r="F19">
            <v>27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238</v>
          </cell>
          <cell r="M19">
            <v>46</v>
          </cell>
          <cell r="N19">
            <v>82</v>
          </cell>
          <cell r="O19">
            <v>0</v>
          </cell>
          <cell r="P19">
            <v>27</v>
          </cell>
          <cell r="Q19">
            <v>29</v>
          </cell>
          <cell r="R19">
            <v>0</v>
          </cell>
          <cell r="S19">
            <v>0</v>
          </cell>
          <cell r="T19">
            <v>0</v>
          </cell>
          <cell r="U19">
            <v>2</v>
          </cell>
          <cell r="V19">
            <v>10</v>
          </cell>
          <cell r="W19">
            <v>0</v>
          </cell>
          <cell r="X19">
            <v>0</v>
          </cell>
          <cell r="Y19">
            <v>2</v>
          </cell>
          <cell r="Z19">
            <v>2</v>
          </cell>
          <cell r="AA19">
            <v>0.67</v>
          </cell>
          <cell r="AB19">
            <v>1.51</v>
          </cell>
          <cell r="AC19">
            <v>335</v>
          </cell>
          <cell r="AD19">
            <v>755</v>
          </cell>
          <cell r="AE19">
            <v>476</v>
          </cell>
          <cell r="AF19">
            <v>520</v>
          </cell>
          <cell r="AG19">
            <v>44</v>
          </cell>
          <cell r="AH19">
            <v>0</v>
          </cell>
          <cell r="AI19">
            <v>256</v>
          </cell>
          <cell r="AJ19">
            <v>63</v>
          </cell>
          <cell r="AK19">
            <v>319</v>
          </cell>
          <cell r="AL19">
            <v>163</v>
          </cell>
          <cell r="AM19">
            <v>241</v>
          </cell>
          <cell r="AN19">
            <v>635</v>
          </cell>
          <cell r="AO19">
            <v>755</v>
          </cell>
        </row>
        <row r="20">
          <cell r="B20" t="str">
            <v>แม่ริม</v>
          </cell>
          <cell r="C20">
            <v>8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J20" t="str">
            <v/>
          </cell>
          <cell r="K20">
            <v>0</v>
          </cell>
          <cell r="L20">
            <v>62</v>
          </cell>
          <cell r="M20">
            <v>82</v>
          </cell>
          <cell r="N20">
            <v>37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/>
          </cell>
          <cell r="AD20" t="str">
            <v/>
          </cell>
          <cell r="AE20">
            <v>204</v>
          </cell>
          <cell r="AF20">
            <v>209</v>
          </cell>
          <cell r="AG20">
            <v>5</v>
          </cell>
          <cell r="AH20">
            <v>0</v>
          </cell>
          <cell r="AI20">
            <v>81</v>
          </cell>
          <cell r="AJ20">
            <v>34</v>
          </cell>
          <cell r="AK20">
            <v>115</v>
          </cell>
          <cell r="AL20">
            <v>41</v>
          </cell>
          <cell r="AM20">
            <v>70</v>
          </cell>
          <cell r="AN20">
            <v>505</v>
          </cell>
          <cell r="AO20">
            <v>609</v>
          </cell>
        </row>
        <row r="21">
          <cell r="B21" t="str">
            <v>แม่อาย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J21" t="str">
            <v/>
          </cell>
          <cell r="K21">
            <v>0</v>
          </cell>
          <cell r="L21">
            <v>79</v>
          </cell>
          <cell r="M21">
            <v>101</v>
          </cell>
          <cell r="N21">
            <v>33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/>
          </cell>
          <cell r="AD21" t="str">
            <v/>
          </cell>
          <cell r="AE21">
            <v>205</v>
          </cell>
          <cell r="AF21">
            <v>213</v>
          </cell>
          <cell r="AG21">
            <v>8</v>
          </cell>
          <cell r="AH21">
            <v>0</v>
          </cell>
          <cell r="AI21">
            <v>103</v>
          </cell>
          <cell r="AJ21">
            <v>19</v>
          </cell>
          <cell r="AK21">
            <v>122</v>
          </cell>
          <cell r="AL21">
            <v>49</v>
          </cell>
          <cell r="AM21">
            <v>71</v>
          </cell>
          <cell r="AN21">
            <v>475</v>
          </cell>
          <cell r="AO21">
            <v>582</v>
          </cell>
        </row>
        <row r="22">
          <cell r="B22" t="str">
            <v>สะเมิง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J22" t="str">
            <v/>
          </cell>
          <cell r="K22">
            <v>0</v>
          </cell>
          <cell r="L22">
            <v>36</v>
          </cell>
          <cell r="M22">
            <v>13</v>
          </cell>
          <cell r="N22">
            <v>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/>
          </cell>
          <cell r="AD22" t="str">
            <v/>
          </cell>
          <cell r="AE22">
            <v>39</v>
          </cell>
          <cell r="AF22">
            <v>61</v>
          </cell>
          <cell r="AG22">
            <v>22</v>
          </cell>
          <cell r="AH22">
            <v>0</v>
          </cell>
          <cell r="AI22">
            <v>18</v>
          </cell>
          <cell r="AJ22">
            <v>2</v>
          </cell>
          <cell r="AK22">
            <v>20</v>
          </cell>
          <cell r="AL22">
            <v>6</v>
          </cell>
          <cell r="AM22">
            <v>9</v>
          </cell>
          <cell r="AN22">
            <v>352</v>
          </cell>
          <cell r="AO22">
            <v>450</v>
          </cell>
        </row>
        <row r="23">
          <cell r="B23" t="str">
            <v>สันกำแพง</v>
          </cell>
          <cell r="C23">
            <v>26</v>
          </cell>
          <cell r="D23">
            <v>26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J23" t="str">
            <v/>
          </cell>
          <cell r="K23">
            <v>0</v>
          </cell>
          <cell r="L23">
            <v>7</v>
          </cell>
          <cell r="M23">
            <v>4</v>
          </cell>
          <cell r="N23">
            <v>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/>
          </cell>
          <cell r="AD23" t="str">
            <v/>
          </cell>
          <cell r="AE23">
            <v>9</v>
          </cell>
          <cell r="AF23">
            <v>15</v>
          </cell>
          <cell r="AG23">
            <v>6</v>
          </cell>
          <cell r="AH23">
            <v>0</v>
          </cell>
          <cell r="AI23">
            <v>1</v>
          </cell>
          <cell r="AJ23">
            <v>0</v>
          </cell>
          <cell r="AK23">
            <v>1</v>
          </cell>
          <cell r="AL23">
            <v>0.21</v>
          </cell>
          <cell r="AM23">
            <v>0.22</v>
          </cell>
          <cell r="AN23">
            <v>205</v>
          </cell>
          <cell r="AO23">
            <v>220</v>
          </cell>
        </row>
        <row r="24">
          <cell r="B24" t="str">
            <v>สันทราย</v>
          </cell>
          <cell r="C24">
            <v>13</v>
          </cell>
          <cell r="D24">
            <v>13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/>
          </cell>
          <cell r="J24" t="str">
            <v/>
          </cell>
          <cell r="K24">
            <v>0</v>
          </cell>
          <cell r="L24">
            <v>21</v>
          </cell>
          <cell r="M24">
            <v>12</v>
          </cell>
          <cell r="N24">
            <v>6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/>
          </cell>
          <cell r="AD24" t="str">
            <v/>
          </cell>
          <cell r="AE24">
            <v>51</v>
          </cell>
          <cell r="AF24">
            <v>52</v>
          </cell>
          <cell r="AG24">
            <v>1</v>
          </cell>
          <cell r="AH24">
            <v>0</v>
          </cell>
          <cell r="AI24">
            <v>10</v>
          </cell>
          <cell r="AJ24">
            <v>10</v>
          </cell>
          <cell r="AK24">
            <v>20</v>
          </cell>
          <cell r="AL24">
            <v>3</v>
          </cell>
          <cell r="AM24">
            <v>8</v>
          </cell>
          <cell r="AN24">
            <v>339</v>
          </cell>
          <cell r="AO24">
            <v>400</v>
          </cell>
        </row>
        <row r="25">
          <cell r="B25" t="str">
            <v>สันป่าตอง</v>
          </cell>
          <cell r="C25">
            <v>5</v>
          </cell>
          <cell r="D25">
            <v>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/>
          </cell>
          <cell r="J25" t="str">
            <v/>
          </cell>
          <cell r="K25">
            <v>0</v>
          </cell>
          <cell r="L25">
            <v>5</v>
          </cell>
          <cell r="M25">
            <v>2</v>
          </cell>
          <cell r="N25">
            <v>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/>
          </cell>
          <cell r="AD25" t="str">
            <v/>
          </cell>
          <cell r="AE25">
            <v>8</v>
          </cell>
          <cell r="AF25">
            <v>8</v>
          </cell>
          <cell r="AG25">
            <v>0</v>
          </cell>
          <cell r="AH25">
            <v>0</v>
          </cell>
          <cell r="AI25">
            <v>0</v>
          </cell>
          <cell r="AJ25">
            <v>2</v>
          </cell>
          <cell r="AK25">
            <v>2</v>
          </cell>
          <cell r="AL25">
            <v>0</v>
          </cell>
          <cell r="AM25">
            <v>0.43</v>
          </cell>
          <cell r="AN25">
            <v>0</v>
          </cell>
          <cell r="AO25">
            <v>215</v>
          </cell>
        </row>
        <row r="26">
          <cell r="B26" t="str">
            <v>สารภี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/>
          </cell>
          <cell r="J26" t="str">
            <v/>
          </cell>
          <cell r="K26">
            <v>0</v>
          </cell>
          <cell r="L26">
            <v>25</v>
          </cell>
          <cell r="M26">
            <v>24</v>
          </cell>
          <cell r="N26">
            <v>21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/>
          </cell>
          <cell r="AD26" t="str">
            <v/>
          </cell>
          <cell r="AE26">
            <v>37</v>
          </cell>
          <cell r="AF26">
            <v>37</v>
          </cell>
          <cell r="AG26">
            <v>0</v>
          </cell>
          <cell r="AH26">
            <v>0</v>
          </cell>
          <cell r="AI26">
            <v>0</v>
          </cell>
          <cell r="AJ26">
            <v>29</v>
          </cell>
          <cell r="AK26">
            <v>29</v>
          </cell>
          <cell r="AL26">
            <v>0</v>
          </cell>
          <cell r="AM26">
            <v>7</v>
          </cell>
          <cell r="AN26">
            <v>0</v>
          </cell>
          <cell r="AO26">
            <v>241</v>
          </cell>
        </row>
        <row r="27">
          <cell r="B27" t="str">
            <v>หางดง</v>
          </cell>
          <cell r="C27">
            <v>20</v>
          </cell>
          <cell r="D27">
            <v>5</v>
          </cell>
          <cell r="E27">
            <v>13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14</v>
          </cell>
          <cell r="M27">
            <v>17</v>
          </cell>
          <cell r="N27">
            <v>4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/>
          </cell>
          <cell r="AD27" t="str">
            <v/>
          </cell>
          <cell r="AE27">
            <v>24</v>
          </cell>
          <cell r="AF27">
            <v>30</v>
          </cell>
          <cell r="AG27">
            <v>6</v>
          </cell>
          <cell r="AH27">
            <v>0</v>
          </cell>
          <cell r="AI27">
            <v>3</v>
          </cell>
          <cell r="AJ27">
            <v>2</v>
          </cell>
          <cell r="AK27">
            <v>5</v>
          </cell>
          <cell r="AL27">
            <v>0.89</v>
          </cell>
          <cell r="AM27">
            <v>2</v>
          </cell>
          <cell r="AN27">
            <v>295</v>
          </cell>
          <cell r="AO27">
            <v>400</v>
          </cell>
        </row>
        <row r="28">
          <cell r="B28" t="str">
            <v>อมก๋อย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/>
          </cell>
          <cell r="J28" t="str">
            <v/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/>
          </cell>
          <cell r="AD28" t="str">
            <v/>
          </cell>
          <cell r="AE28">
            <v>1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1</v>
          </cell>
          <cell r="AK28">
            <v>1</v>
          </cell>
          <cell r="AL28">
            <v>0</v>
          </cell>
          <cell r="AM28">
            <v>0.21</v>
          </cell>
          <cell r="AN28">
            <v>0</v>
          </cell>
          <cell r="AO28">
            <v>210</v>
          </cell>
        </row>
        <row r="29">
          <cell r="B29" t="str">
            <v>ฮอด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 t="str">
            <v/>
          </cell>
          <cell r="J29" t="str">
            <v/>
          </cell>
          <cell r="L29">
            <v>20</v>
          </cell>
          <cell r="M29">
            <v>0</v>
          </cell>
          <cell r="N29">
            <v>0</v>
          </cell>
          <cell r="AC29" t="str">
            <v/>
          </cell>
          <cell r="AD29" t="str">
            <v/>
          </cell>
          <cell r="AE29">
            <v>10</v>
          </cell>
          <cell r="AF29">
            <v>10</v>
          </cell>
          <cell r="AI29">
            <v>0</v>
          </cell>
          <cell r="AJ29">
            <v>10</v>
          </cell>
          <cell r="AK29">
            <v>10</v>
          </cell>
          <cell r="AL29">
            <v>0</v>
          </cell>
          <cell r="AM29">
            <v>3</v>
          </cell>
          <cell r="AO29">
            <v>300</v>
          </cell>
        </row>
        <row r="30">
          <cell r="B30" t="str">
            <v>ดอยเต่า</v>
          </cell>
          <cell r="C30">
            <v>9</v>
          </cell>
          <cell r="D30">
            <v>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J30" t="str">
            <v/>
          </cell>
          <cell r="L30">
            <v>23</v>
          </cell>
          <cell r="M30">
            <v>36</v>
          </cell>
          <cell r="N30">
            <v>0</v>
          </cell>
          <cell r="AC30" t="str">
            <v/>
          </cell>
          <cell r="AD30" t="str">
            <v/>
          </cell>
          <cell r="AE30">
            <v>139</v>
          </cell>
          <cell r="AF30">
            <v>139</v>
          </cell>
          <cell r="AI30">
            <v>134</v>
          </cell>
          <cell r="AJ30">
            <v>0</v>
          </cell>
          <cell r="AK30">
            <v>134</v>
          </cell>
          <cell r="AL30">
            <v>66</v>
          </cell>
          <cell r="AM30">
            <v>80</v>
          </cell>
          <cell r="AN30">
            <v>491</v>
          </cell>
          <cell r="AO30">
            <v>597</v>
          </cell>
        </row>
        <row r="31">
          <cell r="B31" t="str">
            <v>เวียงแหง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J31" t="str">
            <v/>
          </cell>
          <cell r="L31">
            <v>72</v>
          </cell>
          <cell r="M31">
            <v>0</v>
          </cell>
          <cell r="N31">
            <v>0</v>
          </cell>
          <cell r="AC31" t="str">
            <v/>
          </cell>
          <cell r="AD31" t="str">
            <v/>
          </cell>
          <cell r="AE31">
            <v>86</v>
          </cell>
          <cell r="AF31">
            <v>86</v>
          </cell>
          <cell r="AI31">
            <v>29</v>
          </cell>
          <cell r="AJ31">
            <v>6</v>
          </cell>
          <cell r="AK31">
            <v>35</v>
          </cell>
          <cell r="AL31">
            <v>7</v>
          </cell>
          <cell r="AM31">
            <v>13</v>
          </cell>
          <cell r="AN31">
            <v>250</v>
          </cell>
          <cell r="AO31">
            <v>371</v>
          </cell>
        </row>
        <row r="32">
          <cell r="B32" t="str">
            <v>ไชยปราการ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J32" t="str">
            <v/>
          </cell>
          <cell r="L32">
            <v>2</v>
          </cell>
          <cell r="M32">
            <v>0</v>
          </cell>
          <cell r="N32">
            <v>0</v>
          </cell>
          <cell r="AC32" t="str">
            <v/>
          </cell>
          <cell r="AD32" t="str">
            <v/>
          </cell>
          <cell r="AE32">
            <v>22</v>
          </cell>
          <cell r="AF32">
            <v>22</v>
          </cell>
          <cell r="AI32">
            <v>0</v>
          </cell>
          <cell r="AJ32">
            <v>1</v>
          </cell>
          <cell r="AK32">
            <v>1</v>
          </cell>
          <cell r="AL32">
            <v>0</v>
          </cell>
          <cell r="AM32">
            <v>0.18</v>
          </cell>
          <cell r="AO32">
            <v>180</v>
          </cell>
        </row>
        <row r="33">
          <cell r="B33" t="str">
            <v>แม่วาง</v>
          </cell>
          <cell r="C33">
            <v>80</v>
          </cell>
          <cell r="D33">
            <v>80</v>
          </cell>
          <cell r="E33">
            <v>25</v>
          </cell>
          <cell r="F33">
            <v>25</v>
          </cell>
          <cell r="G33">
            <v>45</v>
          </cell>
          <cell r="H33">
            <v>15</v>
          </cell>
          <cell r="I33">
            <v>1800</v>
          </cell>
          <cell r="J33">
            <v>600</v>
          </cell>
          <cell r="L33">
            <v>54</v>
          </cell>
          <cell r="M33">
            <v>10</v>
          </cell>
          <cell r="N33">
            <v>1</v>
          </cell>
          <cell r="AC33" t="str">
            <v/>
          </cell>
          <cell r="AD33" t="str">
            <v/>
          </cell>
          <cell r="AE33">
            <v>75</v>
          </cell>
          <cell r="AF33">
            <v>81</v>
          </cell>
          <cell r="AG33">
            <v>6</v>
          </cell>
          <cell r="AI33">
            <v>26</v>
          </cell>
          <cell r="AJ33">
            <v>1</v>
          </cell>
          <cell r="AK33">
            <v>27</v>
          </cell>
          <cell r="AL33">
            <v>10</v>
          </cell>
          <cell r="AM33">
            <v>11</v>
          </cell>
          <cell r="AN33">
            <v>366</v>
          </cell>
          <cell r="AO33">
            <v>407</v>
          </cell>
        </row>
        <row r="34">
          <cell r="B34" t="str">
            <v>แม่ออน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/>
          </cell>
          <cell r="J34" t="str">
            <v/>
          </cell>
          <cell r="L34">
            <v>57</v>
          </cell>
          <cell r="M34">
            <v>8</v>
          </cell>
          <cell r="N34">
            <v>15</v>
          </cell>
          <cell r="AC34" t="str">
            <v/>
          </cell>
          <cell r="AD34" t="str">
            <v/>
          </cell>
          <cell r="AE34">
            <v>62</v>
          </cell>
          <cell r="AF34">
            <v>63</v>
          </cell>
          <cell r="AG34">
            <v>1</v>
          </cell>
          <cell r="AI34">
            <v>7</v>
          </cell>
          <cell r="AJ34">
            <v>9</v>
          </cell>
          <cell r="AK34">
            <v>16</v>
          </cell>
          <cell r="AL34">
            <v>2</v>
          </cell>
          <cell r="AM34">
            <v>6</v>
          </cell>
          <cell r="AN34">
            <v>321</v>
          </cell>
          <cell r="AO34">
            <v>375</v>
          </cell>
        </row>
        <row r="35">
          <cell r="B35" t="str">
            <v>ดอยหล่อ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J35" t="str">
            <v/>
          </cell>
          <cell r="L35">
            <v>2</v>
          </cell>
          <cell r="M35">
            <v>0</v>
          </cell>
          <cell r="N35">
            <v>0</v>
          </cell>
          <cell r="AC35" t="str">
            <v/>
          </cell>
          <cell r="AD35" t="str">
            <v/>
          </cell>
          <cell r="AE35">
            <v>4</v>
          </cell>
          <cell r="AF35">
            <v>4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B36" t="str">
            <v>กัลยาณิวัฒนา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J36" t="str">
            <v/>
          </cell>
          <cell r="L36">
            <v>1</v>
          </cell>
          <cell r="M36">
            <v>0</v>
          </cell>
          <cell r="N36">
            <v>0</v>
          </cell>
          <cell r="AC36" t="str">
            <v/>
          </cell>
          <cell r="AD36" t="str">
            <v/>
          </cell>
          <cell r="AE36">
            <v>1</v>
          </cell>
          <cell r="AF36">
            <v>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B37" t="str">
            <v>กำแพงเพชร</v>
          </cell>
          <cell r="C37">
            <v>1612</v>
          </cell>
          <cell r="D37">
            <v>1603</v>
          </cell>
          <cell r="E37">
            <v>475</v>
          </cell>
          <cell r="F37">
            <v>463</v>
          </cell>
          <cell r="G37">
            <v>3</v>
          </cell>
          <cell r="H37">
            <v>27.9</v>
          </cell>
          <cell r="I37">
            <v>6</v>
          </cell>
          <cell r="J37">
            <v>60</v>
          </cell>
          <cell r="K37">
            <v>0</v>
          </cell>
          <cell r="L37">
            <v>549</v>
          </cell>
          <cell r="M37">
            <v>625</v>
          </cell>
          <cell r="N37">
            <v>478</v>
          </cell>
          <cell r="O37">
            <v>0</v>
          </cell>
          <cell r="P37">
            <v>313</v>
          </cell>
          <cell r="Q37">
            <v>313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121</v>
          </cell>
          <cell r="Z37">
            <v>121</v>
          </cell>
          <cell r="AA37">
            <v>9</v>
          </cell>
          <cell r="AB37">
            <v>10</v>
          </cell>
          <cell r="AC37">
            <v>74</v>
          </cell>
          <cell r="AD37">
            <v>83</v>
          </cell>
          <cell r="AE37">
            <v>1905</v>
          </cell>
          <cell r="AF37">
            <v>2023</v>
          </cell>
          <cell r="AG37">
            <v>118</v>
          </cell>
          <cell r="AH37">
            <v>0</v>
          </cell>
          <cell r="AI37">
            <v>536</v>
          </cell>
          <cell r="AJ37">
            <v>311</v>
          </cell>
          <cell r="AK37">
            <v>847</v>
          </cell>
          <cell r="AL37">
            <v>205.68</v>
          </cell>
          <cell r="AM37">
            <v>345</v>
          </cell>
          <cell r="AN37">
            <v>384</v>
          </cell>
          <cell r="AO37">
            <v>407</v>
          </cell>
        </row>
        <row r="38">
          <cell r="B38" t="str">
            <v>เมืองกำแพงเพชร</v>
          </cell>
          <cell r="C38">
            <v>192</v>
          </cell>
          <cell r="D38">
            <v>160</v>
          </cell>
          <cell r="E38">
            <v>32</v>
          </cell>
          <cell r="F38">
            <v>20</v>
          </cell>
          <cell r="G38">
            <v>3</v>
          </cell>
          <cell r="H38">
            <v>27.9</v>
          </cell>
          <cell r="I38">
            <v>94</v>
          </cell>
          <cell r="J38">
            <v>1395</v>
          </cell>
          <cell r="L38">
            <v>145</v>
          </cell>
          <cell r="M38">
            <v>180</v>
          </cell>
          <cell r="N38">
            <v>125</v>
          </cell>
          <cell r="P38">
            <v>155</v>
          </cell>
          <cell r="Q38">
            <v>155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/>
          </cell>
          <cell r="AD38" t="str">
            <v/>
          </cell>
          <cell r="AE38">
            <v>399</v>
          </cell>
          <cell r="AF38">
            <v>421</v>
          </cell>
          <cell r="AG38">
            <v>22</v>
          </cell>
          <cell r="AH38">
            <v>0</v>
          </cell>
          <cell r="AI38">
            <v>46</v>
          </cell>
          <cell r="AJ38">
            <v>90</v>
          </cell>
          <cell r="AK38">
            <v>136</v>
          </cell>
          <cell r="AL38">
            <v>16</v>
          </cell>
          <cell r="AM38">
            <v>51</v>
          </cell>
          <cell r="AN38">
            <v>344</v>
          </cell>
          <cell r="AO38">
            <v>377</v>
          </cell>
        </row>
        <row r="39">
          <cell r="B39" t="str">
            <v>ขาณุวรลักษบุรี</v>
          </cell>
          <cell r="C39">
            <v>16</v>
          </cell>
          <cell r="D39">
            <v>26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J39" t="str">
            <v/>
          </cell>
          <cell r="L39">
            <v>15</v>
          </cell>
          <cell r="M39">
            <v>28</v>
          </cell>
          <cell r="N39">
            <v>9</v>
          </cell>
          <cell r="AC39" t="str">
            <v/>
          </cell>
          <cell r="AD39" t="str">
            <v/>
          </cell>
          <cell r="AE39">
            <v>46</v>
          </cell>
          <cell r="AF39">
            <v>51</v>
          </cell>
          <cell r="AG39">
            <v>5</v>
          </cell>
          <cell r="AI39">
            <v>0</v>
          </cell>
          <cell r="AJ39">
            <v>23</v>
          </cell>
          <cell r="AK39">
            <v>23</v>
          </cell>
          <cell r="AL39">
            <v>0</v>
          </cell>
          <cell r="AM39">
            <v>9</v>
          </cell>
          <cell r="AO39">
            <v>391</v>
          </cell>
        </row>
        <row r="40">
          <cell r="B40" t="str">
            <v>คลองขลุง</v>
          </cell>
          <cell r="C40">
            <v>192</v>
          </cell>
          <cell r="D40">
            <v>192</v>
          </cell>
          <cell r="E40">
            <v>2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114</v>
          </cell>
          <cell r="M40">
            <v>116</v>
          </cell>
          <cell r="N40">
            <v>165</v>
          </cell>
          <cell r="P40">
            <v>100</v>
          </cell>
          <cell r="Q40">
            <v>100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100</v>
          </cell>
          <cell r="Z40">
            <v>100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334</v>
          </cell>
          <cell r="AF40">
            <v>353</v>
          </cell>
          <cell r="AG40">
            <v>19</v>
          </cell>
          <cell r="AI40">
            <v>48</v>
          </cell>
          <cell r="AJ40">
            <v>73</v>
          </cell>
          <cell r="AK40">
            <v>121</v>
          </cell>
          <cell r="AL40">
            <v>19</v>
          </cell>
          <cell r="AM40">
            <v>37</v>
          </cell>
          <cell r="AN40">
            <v>405</v>
          </cell>
          <cell r="AO40">
            <v>306</v>
          </cell>
        </row>
        <row r="41">
          <cell r="B41" t="str">
            <v>พรานกระต่าย</v>
          </cell>
          <cell r="C41">
            <v>29</v>
          </cell>
          <cell r="D41">
            <v>29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J41" t="str">
            <v/>
          </cell>
          <cell r="L41">
            <v>30</v>
          </cell>
          <cell r="M41">
            <v>31</v>
          </cell>
          <cell r="N41">
            <v>12</v>
          </cell>
          <cell r="AC41" t="str">
            <v/>
          </cell>
          <cell r="AD41" t="str">
            <v/>
          </cell>
          <cell r="AE41">
            <v>69</v>
          </cell>
          <cell r="AF41">
            <v>79</v>
          </cell>
          <cell r="AG41">
            <v>10</v>
          </cell>
          <cell r="AI41">
            <v>23</v>
          </cell>
          <cell r="AJ41">
            <v>1</v>
          </cell>
          <cell r="AK41">
            <v>24</v>
          </cell>
          <cell r="AL41">
            <v>5</v>
          </cell>
          <cell r="AM41">
            <v>8</v>
          </cell>
          <cell r="AN41">
            <v>238</v>
          </cell>
          <cell r="AO41">
            <v>333</v>
          </cell>
        </row>
        <row r="42">
          <cell r="B42" t="str">
            <v>ไทรงาม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J42" t="str">
            <v/>
          </cell>
          <cell r="L42">
            <v>15</v>
          </cell>
          <cell r="M42">
            <v>15</v>
          </cell>
          <cell r="N42">
            <v>10</v>
          </cell>
          <cell r="AC42" t="str">
            <v/>
          </cell>
          <cell r="AD42" t="str">
            <v/>
          </cell>
          <cell r="AE42">
            <v>38</v>
          </cell>
          <cell r="AF42">
            <v>38</v>
          </cell>
          <cell r="AG42">
            <v>0</v>
          </cell>
          <cell r="AI42">
            <v>0</v>
          </cell>
          <cell r="AJ42">
            <v>3</v>
          </cell>
          <cell r="AK42">
            <v>3</v>
          </cell>
          <cell r="AL42">
            <v>0</v>
          </cell>
          <cell r="AM42">
            <v>0.54</v>
          </cell>
          <cell r="AO42">
            <v>180</v>
          </cell>
        </row>
        <row r="43">
          <cell r="B43" t="str">
            <v>คลองลาน</v>
          </cell>
          <cell r="C43">
            <v>998</v>
          </cell>
          <cell r="D43">
            <v>998</v>
          </cell>
          <cell r="E43">
            <v>405</v>
          </cell>
          <cell r="F43">
            <v>405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133</v>
          </cell>
          <cell r="M43">
            <v>143</v>
          </cell>
          <cell r="N43">
            <v>118</v>
          </cell>
          <cell r="P43">
            <v>26</v>
          </cell>
          <cell r="Q43">
            <v>26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21</v>
          </cell>
          <cell r="Z43">
            <v>21</v>
          </cell>
          <cell r="AA43">
            <v>9</v>
          </cell>
          <cell r="AB43">
            <v>10</v>
          </cell>
          <cell r="AC43">
            <v>429</v>
          </cell>
          <cell r="AD43">
            <v>476</v>
          </cell>
          <cell r="AE43">
            <v>620</v>
          </cell>
          <cell r="AF43">
            <v>667</v>
          </cell>
          <cell r="AG43">
            <v>47</v>
          </cell>
          <cell r="AI43">
            <v>349</v>
          </cell>
          <cell r="AJ43">
            <v>84</v>
          </cell>
          <cell r="AK43">
            <v>433</v>
          </cell>
          <cell r="AL43">
            <v>150</v>
          </cell>
          <cell r="AM43">
            <v>206</v>
          </cell>
          <cell r="AN43">
            <v>429</v>
          </cell>
          <cell r="AO43">
            <v>476</v>
          </cell>
        </row>
        <row r="44">
          <cell r="B44" t="str">
            <v>ลานกระบือ</v>
          </cell>
          <cell r="C44">
            <v>7</v>
          </cell>
          <cell r="D44">
            <v>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J44" t="str">
            <v/>
          </cell>
          <cell r="L44">
            <v>33</v>
          </cell>
          <cell r="M44">
            <v>35</v>
          </cell>
          <cell r="N44">
            <v>6</v>
          </cell>
          <cell r="P44">
            <v>32</v>
          </cell>
          <cell r="Q44">
            <v>32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/>
          </cell>
          <cell r="AD44" t="str">
            <v/>
          </cell>
          <cell r="AE44">
            <v>52</v>
          </cell>
          <cell r="AF44">
            <v>52</v>
          </cell>
          <cell r="AG44">
            <v>0</v>
          </cell>
          <cell r="AI44">
            <v>2</v>
          </cell>
          <cell r="AJ44">
            <v>0</v>
          </cell>
          <cell r="AK44">
            <v>2</v>
          </cell>
          <cell r="AL44">
            <v>0.25</v>
          </cell>
          <cell r="AM44">
            <v>0.31</v>
          </cell>
          <cell r="AN44">
            <v>125</v>
          </cell>
          <cell r="AO44">
            <v>155</v>
          </cell>
        </row>
        <row r="45">
          <cell r="B45" t="str">
            <v>ทรายทองวัฒนา</v>
          </cell>
          <cell r="C45">
            <v>32</v>
          </cell>
          <cell r="D45">
            <v>32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 t="str">
            <v/>
          </cell>
          <cell r="J45" t="str">
            <v/>
          </cell>
          <cell r="L45">
            <v>0</v>
          </cell>
          <cell r="M45">
            <v>1</v>
          </cell>
          <cell r="N45">
            <v>9</v>
          </cell>
          <cell r="AC45" t="str">
            <v/>
          </cell>
          <cell r="AD45" t="str">
            <v/>
          </cell>
          <cell r="AE45">
            <v>34</v>
          </cell>
          <cell r="AF45">
            <v>34</v>
          </cell>
          <cell r="AG45">
            <v>0</v>
          </cell>
          <cell r="AI45">
            <v>0</v>
          </cell>
          <cell r="AJ45">
            <v>10</v>
          </cell>
          <cell r="AK45">
            <v>10</v>
          </cell>
          <cell r="AL45">
            <v>0</v>
          </cell>
          <cell r="AM45">
            <v>2</v>
          </cell>
          <cell r="AO45">
            <v>200</v>
          </cell>
        </row>
        <row r="46">
          <cell r="B46" t="str">
            <v>ปางศิลาทอง</v>
          </cell>
          <cell r="C46">
            <v>61</v>
          </cell>
          <cell r="D46">
            <v>41</v>
          </cell>
          <cell r="E46">
            <v>16</v>
          </cell>
          <cell r="F46">
            <v>11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19</v>
          </cell>
          <cell r="M46">
            <v>20</v>
          </cell>
          <cell r="N46">
            <v>5</v>
          </cell>
          <cell r="AC46" t="str">
            <v/>
          </cell>
          <cell r="AD46" t="str">
            <v/>
          </cell>
          <cell r="AE46">
            <v>103</v>
          </cell>
          <cell r="AF46">
            <v>112</v>
          </cell>
          <cell r="AG46">
            <v>9</v>
          </cell>
          <cell r="AI46">
            <v>3</v>
          </cell>
          <cell r="AJ46">
            <v>12</v>
          </cell>
          <cell r="AK46">
            <v>15</v>
          </cell>
          <cell r="AL46">
            <v>0.43</v>
          </cell>
          <cell r="AM46">
            <v>4</v>
          </cell>
          <cell r="AN46">
            <v>142</v>
          </cell>
          <cell r="AO46">
            <v>267</v>
          </cell>
        </row>
        <row r="47">
          <cell r="B47" t="str">
            <v>บึงสามัคคี</v>
          </cell>
          <cell r="C47">
            <v>12</v>
          </cell>
          <cell r="D47">
            <v>12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J47" t="str">
            <v/>
          </cell>
          <cell r="L47">
            <v>8</v>
          </cell>
          <cell r="M47">
            <v>8</v>
          </cell>
          <cell r="N47">
            <v>4</v>
          </cell>
          <cell r="AC47" t="str">
            <v/>
          </cell>
          <cell r="AD47" t="str">
            <v/>
          </cell>
          <cell r="AE47">
            <v>22</v>
          </cell>
          <cell r="AF47">
            <v>22</v>
          </cell>
          <cell r="AG47">
            <v>0</v>
          </cell>
          <cell r="AI47">
            <v>4</v>
          </cell>
          <cell r="AJ47">
            <v>10</v>
          </cell>
          <cell r="AK47">
            <v>14</v>
          </cell>
          <cell r="AL47">
            <v>1</v>
          </cell>
          <cell r="AM47">
            <v>4</v>
          </cell>
          <cell r="AN47">
            <v>198</v>
          </cell>
          <cell r="AO47">
            <v>286</v>
          </cell>
        </row>
        <row r="48">
          <cell r="B48" t="str">
            <v>โกสัมพีนคร</v>
          </cell>
          <cell r="C48">
            <v>73</v>
          </cell>
          <cell r="D48">
            <v>106</v>
          </cell>
          <cell r="E48">
            <v>20</v>
          </cell>
          <cell r="F48">
            <v>25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37</v>
          </cell>
          <cell r="M48">
            <v>48</v>
          </cell>
          <cell r="N48">
            <v>15</v>
          </cell>
          <cell r="AC48" t="str">
            <v/>
          </cell>
          <cell r="AD48" t="str">
            <v/>
          </cell>
          <cell r="AE48">
            <v>188</v>
          </cell>
          <cell r="AF48">
            <v>194</v>
          </cell>
          <cell r="AG48">
            <v>6</v>
          </cell>
          <cell r="AI48">
            <v>61</v>
          </cell>
          <cell r="AJ48">
            <v>5</v>
          </cell>
          <cell r="AK48">
            <v>66</v>
          </cell>
          <cell r="AL48">
            <v>14</v>
          </cell>
          <cell r="AM48">
            <v>23</v>
          </cell>
          <cell r="AN48">
            <v>231</v>
          </cell>
          <cell r="AO48">
            <v>348</v>
          </cell>
        </row>
        <row r="49">
          <cell r="B49" t="str">
            <v>สุโขทัย</v>
          </cell>
          <cell r="C49">
            <v>21762</v>
          </cell>
          <cell r="D49">
            <v>21727</v>
          </cell>
          <cell r="E49">
            <v>10921</v>
          </cell>
          <cell r="F49">
            <v>10911</v>
          </cell>
          <cell r="G49">
            <v>12563.5</v>
          </cell>
          <cell r="H49">
            <v>3858.05</v>
          </cell>
          <cell r="I49">
            <v>1150</v>
          </cell>
          <cell r="J49">
            <v>354</v>
          </cell>
          <cell r="K49">
            <v>15506</v>
          </cell>
          <cell r="L49">
            <v>15506</v>
          </cell>
          <cell r="M49">
            <v>15109</v>
          </cell>
          <cell r="N49">
            <v>9959</v>
          </cell>
          <cell r="O49">
            <v>38461</v>
          </cell>
          <cell r="P49">
            <v>146</v>
          </cell>
          <cell r="Q49">
            <v>157</v>
          </cell>
          <cell r="U49">
            <v>12</v>
          </cell>
          <cell r="V49">
            <v>32</v>
          </cell>
          <cell r="W49">
            <v>1</v>
          </cell>
          <cell r="X49">
            <v>0</v>
          </cell>
          <cell r="Y49">
            <v>36</v>
          </cell>
          <cell r="Z49">
            <v>44</v>
          </cell>
          <cell r="AA49">
            <v>18</v>
          </cell>
          <cell r="AB49">
            <v>23</v>
          </cell>
          <cell r="AC49">
            <v>500</v>
          </cell>
          <cell r="AD49">
            <v>523</v>
          </cell>
          <cell r="AE49">
            <v>13687</v>
          </cell>
          <cell r="AF49">
            <v>15056</v>
          </cell>
          <cell r="AG49">
            <v>1369</v>
          </cell>
          <cell r="AH49">
            <v>0</v>
          </cell>
          <cell r="AI49">
            <v>10433</v>
          </cell>
          <cell r="AJ49">
            <v>2534</v>
          </cell>
          <cell r="AK49">
            <v>12967</v>
          </cell>
          <cell r="AL49">
            <v>4658</v>
          </cell>
          <cell r="AM49">
            <v>6364</v>
          </cell>
          <cell r="AN49">
            <v>446</v>
          </cell>
          <cell r="AO49">
            <v>491</v>
          </cell>
        </row>
        <row r="50">
          <cell r="B50" t="str">
            <v>ทุ่งเสลี่ยม</v>
          </cell>
          <cell r="C50">
            <v>77</v>
          </cell>
          <cell r="D50">
            <v>62</v>
          </cell>
          <cell r="E50">
            <v>26</v>
          </cell>
          <cell r="F50">
            <v>26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61</v>
          </cell>
          <cell r="L50">
            <v>61</v>
          </cell>
          <cell r="M50">
            <v>57</v>
          </cell>
          <cell r="AC50" t="str">
            <v/>
          </cell>
          <cell r="AD50" t="str">
            <v/>
          </cell>
          <cell r="AE50">
            <v>56</v>
          </cell>
          <cell r="AF50">
            <v>56</v>
          </cell>
          <cell r="AI50">
            <v>6</v>
          </cell>
          <cell r="AJ50">
            <v>36</v>
          </cell>
          <cell r="AK50">
            <v>42</v>
          </cell>
          <cell r="AL50">
            <v>2</v>
          </cell>
          <cell r="AM50">
            <v>14</v>
          </cell>
          <cell r="AN50">
            <v>308</v>
          </cell>
          <cell r="AO50">
            <v>333</v>
          </cell>
        </row>
        <row r="51">
          <cell r="B51" t="str">
            <v>ศรีสัชนาลัย</v>
          </cell>
          <cell r="C51">
            <v>21650</v>
          </cell>
          <cell r="D51">
            <v>21640</v>
          </cell>
          <cell r="E51">
            <v>10886</v>
          </cell>
          <cell r="F51">
            <v>10876</v>
          </cell>
          <cell r="G51">
            <v>12563</v>
          </cell>
          <cell r="H51">
            <v>3858.05</v>
          </cell>
          <cell r="I51">
            <v>1154</v>
          </cell>
          <cell r="J51">
            <v>355</v>
          </cell>
          <cell r="K51">
            <v>15419</v>
          </cell>
          <cell r="L51">
            <v>15419</v>
          </cell>
          <cell r="M51">
            <v>15038</v>
          </cell>
          <cell r="N51">
            <v>9955</v>
          </cell>
          <cell r="O51">
            <v>38461</v>
          </cell>
          <cell r="P51">
            <v>146</v>
          </cell>
          <cell r="Q51">
            <v>157</v>
          </cell>
          <cell r="U51">
            <v>12</v>
          </cell>
          <cell r="V51">
            <v>32</v>
          </cell>
          <cell r="W51">
            <v>1</v>
          </cell>
          <cell r="X51">
            <v>0</v>
          </cell>
          <cell r="Y51">
            <v>36</v>
          </cell>
          <cell r="Z51">
            <v>44</v>
          </cell>
          <cell r="AA51">
            <v>18</v>
          </cell>
          <cell r="AB51">
            <v>23</v>
          </cell>
          <cell r="AC51">
            <v>500</v>
          </cell>
          <cell r="AD51">
            <v>523</v>
          </cell>
          <cell r="AE51">
            <v>13587</v>
          </cell>
          <cell r="AF51">
            <v>14956</v>
          </cell>
          <cell r="AG51">
            <v>1369</v>
          </cell>
          <cell r="AH51">
            <v>0</v>
          </cell>
          <cell r="AI51">
            <v>10408</v>
          </cell>
          <cell r="AJ51">
            <v>2483</v>
          </cell>
          <cell r="AK51">
            <v>12891</v>
          </cell>
          <cell r="AL51">
            <v>4652</v>
          </cell>
          <cell r="AM51">
            <v>6342</v>
          </cell>
          <cell r="AN51">
            <v>447</v>
          </cell>
          <cell r="AO51">
            <v>492</v>
          </cell>
        </row>
        <row r="52">
          <cell r="B52" t="str">
            <v>สวรรคโลก</v>
          </cell>
          <cell r="C52">
            <v>35</v>
          </cell>
          <cell r="D52">
            <v>25</v>
          </cell>
          <cell r="E52">
            <v>9</v>
          </cell>
          <cell r="F52">
            <v>9</v>
          </cell>
          <cell r="G52">
            <v>0.5</v>
          </cell>
          <cell r="H52">
            <v>0</v>
          </cell>
          <cell r="I52">
            <v>56</v>
          </cell>
          <cell r="J52">
            <v>0</v>
          </cell>
          <cell r="K52">
            <v>25</v>
          </cell>
          <cell r="L52">
            <v>25</v>
          </cell>
          <cell r="M52">
            <v>4</v>
          </cell>
          <cell r="N52">
            <v>4</v>
          </cell>
          <cell r="AC52" t="str">
            <v/>
          </cell>
          <cell r="AD52" t="str">
            <v/>
          </cell>
          <cell r="AE52">
            <v>34</v>
          </cell>
          <cell r="AF52">
            <v>34</v>
          </cell>
          <cell r="AI52">
            <v>19</v>
          </cell>
          <cell r="AJ52">
            <v>15</v>
          </cell>
          <cell r="AK52">
            <v>34</v>
          </cell>
          <cell r="AL52">
            <v>4</v>
          </cell>
          <cell r="AM52">
            <v>8</v>
          </cell>
          <cell r="AN52">
            <v>207</v>
          </cell>
          <cell r="AO52">
            <v>235</v>
          </cell>
        </row>
        <row r="53">
          <cell r="B53" t="str">
            <v>ศรีนคร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J53" t="str">
            <v/>
          </cell>
          <cell r="K53">
            <v>1</v>
          </cell>
          <cell r="L53">
            <v>1</v>
          </cell>
          <cell r="M53">
            <v>10</v>
          </cell>
          <cell r="AC53" t="str">
            <v/>
          </cell>
          <cell r="AD53" t="str">
            <v/>
          </cell>
          <cell r="AE53">
            <v>10</v>
          </cell>
          <cell r="AF53">
            <v>10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B54" t="str">
            <v>แพร่</v>
          </cell>
          <cell r="C54">
            <v>2444</v>
          </cell>
          <cell r="D54">
            <v>2298</v>
          </cell>
          <cell r="E54">
            <v>906</v>
          </cell>
          <cell r="F54">
            <v>904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1886</v>
          </cell>
          <cell r="L54">
            <v>1932</v>
          </cell>
          <cell r="M54">
            <v>1529</v>
          </cell>
          <cell r="N54">
            <v>750</v>
          </cell>
          <cell r="O54">
            <v>4201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/>
          </cell>
          <cell r="AD54" t="str">
            <v/>
          </cell>
          <cell r="AE54">
            <v>2330</v>
          </cell>
          <cell r="AF54">
            <v>2796</v>
          </cell>
          <cell r="AG54">
            <v>491</v>
          </cell>
          <cell r="AH54">
            <v>25</v>
          </cell>
          <cell r="AI54">
            <v>600</v>
          </cell>
          <cell r="AJ54">
            <v>185</v>
          </cell>
          <cell r="AK54">
            <v>760</v>
          </cell>
          <cell r="AL54">
            <v>185</v>
          </cell>
          <cell r="AM54">
            <v>247</v>
          </cell>
          <cell r="AN54">
            <v>308</v>
          </cell>
          <cell r="AO54">
            <v>325</v>
          </cell>
        </row>
        <row r="55">
          <cell r="B55" t="str">
            <v>เมืองแพร่</v>
          </cell>
          <cell r="C55">
            <v>188</v>
          </cell>
          <cell r="D55">
            <v>186</v>
          </cell>
          <cell r="E55">
            <v>158</v>
          </cell>
          <cell r="F55">
            <v>156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196</v>
          </cell>
          <cell r="L55">
            <v>191</v>
          </cell>
          <cell r="M55">
            <v>135</v>
          </cell>
          <cell r="N55">
            <v>145</v>
          </cell>
          <cell r="AC55" t="str">
            <v/>
          </cell>
          <cell r="AD55" t="str">
            <v/>
          </cell>
          <cell r="AE55">
            <v>154</v>
          </cell>
          <cell r="AF55">
            <v>153</v>
          </cell>
          <cell r="AH55">
            <v>1</v>
          </cell>
          <cell r="AI55">
            <v>124</v>
          </cell>
          <cell r="AJ55">
            <v>5</v>
          </cell>
          <cell r="AK55">
            <v>128</v>
          </cell>
          <cell r="AL55">
            <v>35</v>
          </cell>
          <cell r="AM55">
            <v>38</v>
          </cell>
          <cell r="AN55">
            <v>281</v>
          </cell>
          <cell r="AO55">
            <v>297</v>
          </cell>
        </row>
        <row r="56">
          <cell r="B56" t="str">
            <v>เด่นชัย</v>
          </cell>
          <cell r="C56">
            <v>919</v>
          </cell>
          <cell r="D56">
            <v>919</v>
          </cell>
          <cell r="E56">
            <v>326</v>
          </cell>
          <cell r="F56">
            <v>326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983</v>
          </cell>
          <cell r="L56">
            <v>981</v>
          </cell>
          <cell r="M56">
            <v>999</v>
          </cell>
          <cell r="N56">
            <v>488</v>
          </cell>
          <cell r="O56">
            <v>483</v>
          </cell>
          <cell r="AC56" t="str">
            <v/>
          </cell>
          <cell r="AD56" t="str">
            <v/>
          </cell>
          <cell r="AE56">
            <v>948</v>
          </cell>
          <cell r="AF56">
            <v>948</v>
          </cell>
          <cell r="AG56">
            <v>19</v>
          </cell>
          <cell r="AH56">
            <v>19</v>
          </cell>
          <cell r="AI56">
            <v>357</v>
          </cell>
          <cell r="AJ56">
            <v>37</v>
          </cell>
          <cell r="AK56">
            <v>375</v>
          </cell>
          <cell r="AL56">
            <v>115</v>
          </cell>
          <cell r="AM56">
            <v>128</v>
          </cell>
          <cell r="AN56">
            <v>323</v>
          </cell>
          <cell r="AO56">
            <v>340</v>
          </cell>
        </row>
        <row r="57">
          <cell r="B57" t="str">
            <v>ร้องกวาง</v>
          </cell>
          <cell r="C57">
            <v>75</v>
          </cell>
          <cell r="D57">
            <v>67</v>
          </cell>
          <cell r="E57">
            <v>2</v>
          </cell>
          <cell r="F57">
            <v>2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96</v>
          </cell>
          <cell r="L57">
            <v>95</v>
          </cell>
          <cell r="M57">
            <v>46</v>
          </cell>
          <cell r="N57">
            <v>2</v>
          </cell>
          <cell r="AC57" t="str">
            <v/>
          </cell>
          <cell r="AD57" t="str">
            <v/>
          </cell>
          <cell r="AE57">
            <v>119</v>
          </cell>
          <cell r="AF57">
            <v>119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B58" t="str">
            <v>ลอง</v>
          </cell>
          <cell r="C58">
            <v>128</v>
          </cell>
          <cell r="D58">
            <v>128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312</v>
          </cell>
          <cell r="L58">
            <v>309</v>
          </cell>
          <cell r="M58">
            <v>68</v>
          </cell>
          <cell r="N58">
            <v>14</v>
          </cell>
          <cell r="O58">
            <v>1810</v>
          </cell>
          <cell r="AC58" t="str">
            <v/>
          </cell>
          <cell r="AD58" t="str">
            <v/>
          </cell>
          <cell r="AE58">
            <v>345</v>
          </cell>
          <cell r="AF58">
            <v>535</v>
          </cell>
          <cell r="AG58">
            <v>191</v>
          </cell>
          <cell r="AH58">
            <v>1</v>
          </cell>
          <cell r="AI58">
            <v>30</v>
          </cell>
          <cell r="AJ58">
            <v>0</v>
          </cell>
          <cell r="AK58">
            <v>29</v>
          </cell>
          <cell r="AL58">
            <v>10</v>
          </cell>
          <cell r="AM58">
            <v>10</v>
          </cell>
          <cell r="AN58">
            <v>325</v>
          </cell>
          <cell r="AO58">
            <v>345</v>
          </cell>
        </row>
        <row r="59">
          <cell r="B59" t="str">
            <v>วังชิ้น</v>
          </cell>
          <cell r="C59">
            <v>1104</v>
          </cell>
          <cell r="D59">
            <v>968</v>
          </cell>
          <cell r="E59">
            <v>419</v>
          </cell>
          <cell r="F59">
            <v>419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267</v>
          </cell>
          <cell r="L59">
            <v>264</v>
          </cell>
          <cell r="M59">
            <v>242</v>
          </cell>
          <cell r="N59">
            <v>93</v>
          </cell>
          <cell r="O59">
            <v>1908</v>
          </cell>
          <cell r="AC59" t="str">
            <v/>
          </cell>
          <cell r="AD59" t="str">
            <v/>
          </cell>
          <cell r="AE59">
            <v>677</v>
          </cell>
          <cell r="AF59">
            <v>954</v>
          </cell>
          <cell r="AG59">
            <v>281</v>
          </cell>
          <cell r="AH59">
            <v>4</v>
          </cell>
          <cell r="AI59">
            <v>70</v>
          </cell>
          <cell r="AJ59">
            <v>126</v>
          </cell>
          <cell r="AK59">
            <v>192</v>
          </cell>
          <cell r="AL59">
            <v>22</v>
          </cell>
          <cell r="AM59">
            <v>65</v>
          </cell>
          <cell r="AN59">
            <v>320</v>
          </cell>
          <cell r="AO59">
            <v>338</v>
          </cell>
        </row>
        <row r="60">
          <cell r="B60" t="str">
            <v>สอง</v>
          </cell>
          <cell r="L60">
            <v>63</v>
          </cell>
          <cell r="M60">
            <v>36</v>
          </cell>
          <cell r="N60">
            <v>4</v>
          </cell>
          <cell r="AC60" t="str">
            <v/>
          </cell>
          <cell r="AD60" t="str">
            <v/>
          </cell>
          <cell r="AE60">
            <v>55</v>
          </cell>
          <cell r="AF60">
            <v>55</v>
          </cell>
          <cell r="AI60">
            <v>19</v>
          </cell>
          <cell r="AJ60">
            <v>17</v>
          </cell>
          <cell r="AK60">
            <v>36</v>
          </cell>
          <cell r="AL60">
            <v>3</v>
          </cell>
          <cell r="AM60">
            <v>6</v>
          </cell>
          <cell r="AN60">
            <v>158</v>
          </cell>
          <cell r="AO60">
            <v>162</v>
          </cell>
        </row>
        <row r="61">
          <cell r="B61" t="str">
            <v>สูงเม่น</v>
          </cell>
          <cell r="C61">
            <v>30</v>
          </cell>
          <cell r="D61">
            <v>30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 t="str">
            <v/>
          </cell>
          <cell r="J61" t="str">
            <v/>
          </cell>
          <cell r="K61">
            <v>32</v>
          </cell>
          <cell r="L61">
            <v>29</v>
          </cell>
          <cell r="M61">
            <v>3</v>
          </cell>
          <cell r="N61">
            <v>4</v>
          </cell>
          <cell r="AC61" t="str">
            <v/>
          </cell>
          <cell r="AD61" t="str">
            <v/>
          </cell>
          <cell r="AE61">
            <v>32</v>
          </cell>
          <cell r="AF61">
            <v>32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B62" t="str">
            <v>อุตรดิตถ์</v>
          </cell>
          <cell r="C62">
            <v>29754</v>
          </cell>
          <cell r="D62">
            <v>29702</v>
          </cell>
          <cell r="E62">
            <v>16552</v>
          </cell>
          <cell r="F62">
            <v>16552</v>
          </cell>
          <cell r="G62">
            <v>28097.35</v>
          </cell>
          <cell r="H62">
            <v>0</v>
          </cell>
          <cell r="I62">
            <v>1698</v>
          </cell>
          <cell r="J62">
            <v>0</v>
          </cell>
          <cell r="K62">
            <v>39121</v>
          </cell>
          <cell r="L62">
            <v>39116</v>
          </cell>
          <cell r="M62">
            <v>33434</v>
          </cell>
          <cell r="N62">
            <v>26910</v>
          </cell>
          <cell r="O62">
            <v>73327</v>
          </cell>
          <cell r="P62">
            <v>234</v>
          </cell>
          <cell r="Q62">
            <v>250</v>
          </cell>
          <cell r="U62">
            <v>28</v>
          </cell>
          <cell r="V62">
            <v>30</v>
          </cell>
          <cell r="W62">
            <v>12</v>
          </cell>
          <cell r="X62">
            <v>15</v>
          </cell>
          <cell r="Y62">
            <v>112</v>
          </cell>
          <cell r="Z62">
            <v>125</v>
          </cell>
          <cell r="AA62">
            <v>66</v>
          </cell>
          <cell r="AB62">
            <v>80</v>
          </cell>
          <cell r="AC62">
            <v>589</v>
          </cell>
          <cell r="AD62">
            <v>640</v>
          </cell>
          <cell r="AE62">
            <v>42813</v>
          </cell>
          <cell r="AF62">
            <v>51376</v>
          </cell>
          <cell r="AG62">
            <v>8718</v>
          </cell>
          <cell r="AH62">
            <v>155</v>
          </cell>
          <cell r="AI62">
            <v>39549</v>
          </cell>
          <cell r="AJ62">
            <v>1532</v>
          </cell>
          <cell r="AK62">
            <v>40926</v>
          </cell>
          <cell r="AL62">
            <v>27334</v>
          </cell>
          <cell r="AM62">
            <v>32616</v>
          </cell>
          <cell r="AN62">
            <v>691</v>
          </cell>
          <cell r="AO62">
            <v>797</v>
          </cell>
        </row>
        <row r="63">
          <cell r="B63" t="str">
            <v>เมืองอุตรดิตถ์</v>
          </cell>
          <cell r="C63">
            <v>4539</v>
          </cell>
          <cell r="D63">
            <v>4539</v>
          </cell>
          <cell r="E63">
            <v>1242</v>
          </cell>
          <cell r="F63">
            <v>1242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4147</v>
          </cell>
          <cell r="L63">
            <v>4144</v>
          </cell>
          <cell r="M63">
            <v>4318</v>
          </cell>
          <cell r="N63">
            <v>484</v>
          </cell>
          <cell r="O63">
            <v>22862</v>
          </cell>
          <cell r="P63">
            <v>38</v>
          </cell>
          <cell r="Q63">
            <v>44</v>
          </cell>
          <cell r="U63">
            <v>6</v>
          </cell>
          <cell r="V63">
            <v>9</v>
          </cell>
          <cell r="W63">
            <v>0</v>
          </cell>
          <cell r="X63">
            <v>2</v>
          </cell>
          <cell r="Y63">
            <v>22</v>
          </cell>
          <cell r="Z63">
            <v>22</v>
          </cell>
          <cell r="AA63">
            <v>11</v>
          </cell>
          <cell r="AB63">
            <v>15</v>
          </cell>
          <cell r="AC63">
            <v>500</v>
          </cell>
          <cell r="AD63">
            <v>682</v>
          </cell>
          <cell r="AE63">
            <v>2546</v>
          </cell>
          <cell r="AF63">
            <v>2842</v>
          </cell>
          <cell r="AG63">
            <v>302</v>
          </cell>
          <cell r="AH63">
            <v>6</v>
          </cell>
          <cell r="AI63">
            <v>1909</v>
          </cell>
          <cell r="AJ63">
            <v>238</v>
          </cell>
          <cell r="AK63">
            <v>2141</v>
          </cell>
          <cell r="AL63">
            <v>974</v>
          </cell>
          <cell r="AM63">
            <v>1259</v>
          </cell>
          <cell r="AN63">
            <v>510</v>
          </cell>
          <cell r="AO63">
            <v>588</v>
          </cell>
        </row>
        <row r="64">
          <cell r="B64" t="str">
            <v>ตรอน</v>
          </cell>
          <cell r="C64">
            <v>6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/>
          </cell>
          <cell r="J64" t="str">
            <v/>
          </cell>
          <cell r="K64">
            <v>13</v>
          </cell>
          <cell r="L64">
            <v>13</v>
          </cell>
          <cell r="M64">
            <v>5</v>
          </cell>
          <cell r="N64">
            <v>8</v>
          </cell>
          <cell r="AC64" t="str">
            <v/>
          </cell>
          <cell r="AD64" t="str">
            <v/>
          </cell>
          <cell r="AE64">
            <v>4</v>
          </cell>
          <cell r="AF64">
            <v>27</v>
          </cell>
          <cell r="AG64">
            <v>23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B65" t="str">
            <v>ท่าปลา</v>
          </cell>
          <cell r="C65">
            <v>10469</v>
          </cell>
          <cell r="D65">
            <v>10469</v>
          </cell>
          <cell r="E65">
            <v>5990</v>
          </cell>
          <cell r="F65">
            <v>5990</v>
          </cell>
          <cell r="G65">
            <v>3391.25</v>
          </cell>
          <cell r="H65">
            <v>0</v>
          </cell>
          <cell r="I65">
            <v>566</v>
          </cell>
          <cell r="J65">
            <v>0</v>
          </cell>
          <cell r="K65">
            <v>4464</v>
          </cell>
          <cell r="L65">
            <v>4462</v>
          </cell>
          <cell r="M65">
            <v>3716</v>
          </cell>
          <cell r="N65">
            <v>534</v>
          </cell>
          <cell r="O65">
            <v>21389</v>
          </cell>
          <cell r="P65">
            <v>36</v>
          </cell>
          <cell r="Q65">
            <v>37</v>
          </cell>
          <cell r="U65">
            <v>4</v>
          </cell>
          <cell r="V65">
            <v>3</v>
          </cell>
          <cell r="W65">
            <v>3</v>
          </cell>
          <cell r="X65">
            <v>1</v>
          </cell>
          <cell r="Y65">
            <v>18</v>
          </cell>
          <cell r="Z65">
            <v>23</v>
          </cell>
          <cell r="AA65">
            <v>19</v>
          </cell>
          <cell r="AB65">
            <v>15</v>
          </cell>
          <cell r="AC65">
            <v>1056</v>
          </cell>
          <cell r="AD65">
            <v>652</v>
          </cell>
          <cell r="AE65">
            <v>5061</v>
          </cell>
          <cell r="AF65">
            <v>8094</v>
          </cell>
          <cell r="AG65">
            <v>3102</v>
          </cell>
          <cell r="AH65">
            <v>69</v>
          </cell>
          <cell r="AI65">
            <v>4097</v>
          </cell>
          <cell r="AJ65">
            <v>719</v>
          </cell>
          <cell r="AK65">
            <v>4747</v>
          </cell>
          <cell r="AL65">
            <v>2852</v>
          </cell>
          <cell r="AM65">
            <v>3821</v>
          </cell>
          <cell r="AN65">
            <v>696</v>
          </cell>
          <cell r="AO65">
            <v>805</v>
          </cell>
        </row>
        <row r="66">
          <cell r="B66" t="str">
            <v>น้ำปาด</v>
          </cell>
          <cell r="C66">
            <v>102</v>
          </cell>
          <cell r="D66">
            <v>102</v>
          </cell>
          <cell r="E66">
            <v>4</v>
          </cell>
          <cell r="F66">
            <v>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179</v>
          </cell>
          <cell r="L66">
            <v>179</v>
          </cell>
          <cell r="M66">
            <v>48</v>
          </cell>
          <cell r="N66">
            <v>53</v>
          </cell>
          <cell r="O66">
            <v>157</v>
          </cell>
          <cell r="AC66" t="str">
            <v/>
          </cell>
          <cell r="AD66" t="str">
            <v/>
          </cell>
          <cell r="AE66">
            <v>56</v>
          </cell>
          <cell r="AF66">
            <v>56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B67" t="str">
            <v>พิชัย</v>
          </cell>
          <cell r="C67">
            <v>5</v>
          </cell>
          <cell r="D67">
            <v>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17</v>
          </cell>
          <cell r="AC67" t="str">
            <v/>
          </cell>
          <cell r="AD67" t="str">
            <v/>
          </cell>
          <cell r="AE67">
            <v>0</v>
          </cell>
          <cell r="AF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B68" t="str">
            <v>ลับแล</v>
          </cell>
          <cell r="C68">
            <v>14413</v>
          </cell>
          <cell r="D68">
            <v>14413</v>
          </cell>
          <cell r="E68">
            <v>9316</v>
          </cell>
          <cell r="F68">
            <v>9316</v>
          </cell>
          <cell r="G68">
            <v>24706.1</v>
          </cell>
          <cell r="H68">
            <v>0</v>
          </cell>
          <cell r="I68">
            <v>2652</v>
          </cell>
          <cell r="J68">
            <v>0</v>
          </cell>
          <cell r="K68">
            <v>29999</v>
          </cell>
          <cell r="L68">
            <v>29999</v>
          </cell>
          <cell r="M68">
            <v>25185</v>
          </cell>
          <cell r="N68">
            <v>25821</v>
          </cell>
          <cell r="O68">
            <v>28587</v>
          </cell>
          <cell r="P68">
            <v>160</v>
          </cell>
          <cell r="Q68">
            <v>169</v>
          </cell>
          <cell r="U68">
            <v>18</v>
          </cell>
          <cell r="V68">
            <v>18</v>
          </cell>
          <cell r="W68">
            <v>9</v>
          </cell>
          <cell r="X68">
            <v>12</v>
          </cell>
          <cell r="Y68">
            <v>72</v>
          </cell>
          <cell r="Z68">
            <v>80</v>
          </cell>
          <cell r="AA68">
            <v>36</v>
          </cell>
          <cell r="AB68">
            <v>50</v>
          </cell>
          <cell r="AC68">
            <v>500</v>
          </cell>
          <cell r="AD68">
            <v>625</v>
          </cell>
          <cell r="AE68">
            <v>34901</v>
          </cell>
          <cell r="AF68">
            <v>40112</v>
          </cell>
          <cell r="AG68">
            <v>5291</v>
          </cell>
          <cell r="AH68">
            <v>80</v>
          </cell>
          <cell r="AI68">
            <v>33532</v>
          </cell>
          <cell r="AJ68">
            <v>575</v>
          </cell>
          <cell r="AK68">
            <v>34027</v>
          </cell>
          <cell r="AL68">
            <v>23506</v>
          </cell>
          <cell r="AM68">
            <v>27528</v>
          </cell>
          <cell r="AN68">
            <v>701</v>
          </cell>
          <cell r="AO68">
            <v>809</v>
          </cell>
        </row>
        <row r="69">
          <cell r="B69" t="str">
            <v>บ้านโคก</v>
          </cell>
          <cell r="C69">
            <v>215</v>
          </cell>
          <cell r="D69">
            <v>159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J69" t="str">
            <v/>
          </cell>
          <cell r="K69">
            <v>289</v>
          </cell>
          <cell r="L69">
            <v>289</v>
          </cell>
          <cell r="M69">
            <v>115</v>
          </cell>
          <cell r="O69">
            <v>332</v>
          </cell>
          <cell r="AC69" t="str">
            <v/>
          </cell>
          <cell r="AD69" t="str">
            <v/>
          </cell>
          <cell r="AE69">
            <v>215</v>
          </cell>
          <cell r="AF69">
            <v>215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</row>
        <row r="70">
          <cell r="B70" t="str">
            <v>ทองแสนขัน</v>
          </cell>
          <cell r="C70">
            <v>5</v>
          </cell>
          <cell r="D70">
            <v>5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  <cell r="J70" t="str">
            <v/>
          </cell>
          <cell r="K70">
            <v>30</v>
          </cell>
          <cell r="L70">
            <v>30</v>
          </cell>
          <cell r="M70">
            <v>30</v>
          </cell>
          <cell r="N70">
            <v>10</v>
          </cell>
          <cell r="AC70" t="str">
            <v/>
          </cell>
          <cell r="AD70" t="str">
            <v/>
          </cell>
          <cell r="AE70">
            <v>30</v>
          </cell>
          <cell r="AF70">
            <v>30</v>
          </cell>
          <cell r="AI70">
            <v>11</v>
          </cell>
          <cell r="AJ70">
            <v>0</v>
          </cell>
          <cell r="AK70">
            <v>11</v>
          </cell>
          <cell r="AL70">
            <v>2</v>
          </cell>
          <cell r="AM70">
            <v>8</v>
          </cell>
          <cell r="AN70">
            <v>139</v>
          </cell>
          <cell r="AO70">
            <v>727</v>
          </cell>
        </row>
        <row r="71">
          <cell r="B71" t="str">
            <v>พิษณุโลก</v>
          </cell>
          <cell r="C71">
            <v>3642</v>
          </cell>
          <cell r="D71">
            <v>3700</v>
          </cell>
          <cell r="E71">
            <v>1264</v>
          </cell>
          <cell r="F71">
            <v>1294</v>
          </cell>
          <cell r="G71">
            <v>1978.8</v>
          </cell>
          <cell r="H71">
            <v>15.6</v>
          </cell>
          <cell r="I71">
            <v>1566</v>
          </cell>
          <cell r="J71">
            <v>12</v>
          </cell>
          <cell r="K71">
            <v>3621</v>
          </cell>
          <cell r="L71">
            <v>3615</v>
          </cell>
          <cell r="M71">
            <v>3144</v>
          </cell>
          <cell r="N71">
            <v>422</v>
          </cell>
          <cell r="O71">
            <v>14897</v>
          </cell>
          <cell r="P71">
            <v>127</v>
          </cell>
          <cell r="Q71">
            <v>163</v>
          </cell>
          <cell r="U71">
            <v>36</v>
          </cell>
          <cell r="V71">
            <v>14</v>
          </cell>
          <cell r="W71">
            <v>0</v>
          </cell>
          <cell r="X71">
            <v>6</v>
          </cell>
          <cell r="Y71">
            <v>19</v>
          </cell>
          <cell r="Z71">
            <v>33</v>
          </cell>
          <cell r="AA71">
            <v>10</v>
          </cell>
          <cell r="AB71">
            <v>23</v>
          </cell>
          <cell r="AC71">
            <v>526</v>
          </cell>
          <cell r="AD71">
            <v>697</v>
          </cell>
          <cell r="AE71">
            <v>4228</v>
          </cell>
          <cell r="AF71">
            <v>4735</v>
          </cell>
          <cell r="AG71">
            <v>589</v>
          </cell>
          <cell r="AH71">
            <v>82</v>
          </cell>
          <cell r="AI71">
            <v>1131</v>
          </cell>
          <cell r="AJ71">
            <v>285</v>
          </cell>
          <cell r="AK71">
            <v>1334</v>
          </cell>
          <cell r="AL71">
            <v>587</v>
          </cell>
          <cell r="AM71">
            <v>781</v>
          </cell>
          <cell r="AN71">
            <v>519</v>
          </cell>
          <cell r="AO71">
            <v>585</v>
          </cell>
        </row>
        <row r="72">
          <cell r="B72" t="str">
            <v>เมืองพิษณุโลก</v>
          </cell>
          <cell r="C72">
            <v>8</v>
          </cell>
          <cell r="D72">
            <v>8</v>
          </cell>
          <cell r="E72">
            <v>1</v>
          </cell>
          <cell r="F72">
            <v>1</v>
          </cell>
          <cell r="G72">
            <v>0.3</v>
          </cell>
          <cell r="H72">
            <v>1</v>
          </cell>
          <cell r="I72">
            <v>300</v>
          </cell>
          <cell r="J72">
            <v>1000</v>
          </cell>
          <cell r="K72">
            <v>148</v>
          </cell>
          <cell r="L72">
            <v>145</v>
          </cell>
          <cell r="M72">
            <v>33</v>
          </cell>
          <cell r="N72">
            <v>5</v>
          </cell>
          <cell r="AC72" t="str">
            <v/>
          </cell>
          <cell r="AD72" t="str">
            <v/>
          </cell>
          <cell r="AE72">
            <v>131</v>
          </cell>
          <cell r="AF72">
            <v>131</v>
          </cell>
          <cell r="AI72">
            <v>66</v>
          </cell>
          <cell r="AJ72">
            <v>13</v>
          </cell>
          <cell r="AK72">
            <v>79</v>
          </cell>
          <cell r="AL72">
            <v>13</v>
          </cell>
          <cell r="AM72">
            <v>28</v>
          </cell>
          <cell r="AN72">
            <v>203</v>
          </cell>
          <cell r="AO72">
            <v>354</v>
          </cell>
        </row>
        <row r="73">
          <cell r="B73" t="str">
            <v>ชาติตระการ</v>
          </cell>
          <cell r="C73">
            <v>316</v>
          </cell>
          <cell r="D73">
            <v>344</v>
          </cell>
          <cell r="E73">
            <v>39</v>
          </cell>
          <cell r="F73">
            <v>39</v>
          </cell>
          <cell r="G73">
            <v>0</v>
          </cell>
          <cell r="H73">
            <v>3.8</v>
          </cell>
          <cell r="I73">
            <v>0</v>
          </cell>
          <cell r="J73">
            <v>97</v>
          </cell>
          <cell r="K73">
            <v>165</v>
          </cell>
          <cell r="L73">
            <v>164</v>
          </cell>
          <cell r="M73">
            <v>92</v>
          </cell>
          <cell r="AC73" t="str">
            <v/>
          </cell>
          <cell r="AD73" t="str">
            <v/>
          </cell>
          <cell r="AE73">
            <v>163</v>
          </cell>
          <cell r="AF73">
            <v>163</v>
          </cell>
          <cell r="AI73">
            <v>18</v>
          </cell>
          <cell r="AJ73">
            <v>0</v>
          </cell>
          <cell r="AK73">
            <v>18</v>
          </cell>
          <cell r="AL73">
            <v>7</v>
          </cell>
          <cell r="AM73">
            <v>8</v>
          </cell>
          <cell r="AN73">
            <v>405</v>
          </cell>
          <cell r="AO73">
            <v>444</v>
          </cell>
        </row>
        <row r="74">
          <cell r="B74" t="str">
            <v>นครไทย</v>
          </cell>
          <cell r="C74">
            <v>1865</v>
          </cell>
          <cell r="D74">
            <v>1885</v>
          </cell>
          <cell r="E74">
            <v>502</v>
          </cell>
          <cell r="F74">
            <v>522</v>
          </cell>
          <cell r="G74">
            <v>0</v>
          </cell>
          <cell r="H74">
            <v>0.8</v>
          </cell>
          <cell r="I74">
            <v>0</v>
          </cell>
          <cell r="J74">
            <v>2</v>
          </cell>
          <cell r="K74">
            <v>1463</v>
          </cell>
          <cell r="L74">
            <v>1463</v>
          </cell>
          <cell r="M74">
            <v>1505</v>
          </cell>
          <cell r="N74">
            <v>27</v>
          </cell>
          <cell r="O74">
            <v>6734</v>
          </cell>
          <cell r="P74">
            <v>34</v>
          </cell>
          <cell r="Q74">
            <v>35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  <cell r="Y74">
            <v>4</v>
          </cell>
          <cell r="Z74">
            <v>6</v>
          </cell>
          <cell r="AA74">
            <v>1</v>
          </cell>
          <cell r="AB74">
            <v>1</v>
          </cell>
          <cell r="AC74">
            <v>250</v>
          </cell>
          <cell r="AD74">
            <v>167</v>
          </cell>
          <cell r="AE74">
            <v>1557</v>
          </cell>
          <cell r="AF74">
            <v>1562</v>
          </cell>
          <cell r="AG74">
            <v>23</v>
          </cell>
          <cell r="AH74">
            <v>18</v>
          </cell>
          <cell r="AI74">
            <v>301</v>
          </cell>
          <cell r="AJ74">
            <v>34</v>
          </cell>
          <cell r="AK74">
            <v>317</v>
          </cell>
          <cell r="AL74">
            <v>156</v>
          </cell>
          <cell r="AM74">
            <v>182</v>
          </cell>
          <cell r="AN74">
            <v>518</v>
          </cell>
          <cell r="AO74">
            <v>574</v>
          </cell>
        </row>
        <row r="75">
          <cell r="B75" t="str">
            <v>บางกระทุ่ม</v>
          </cell>
          <cell r="C75">
            <v>21</v>
          </cell>
          <cell r="D75">
            <v>21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J75" t="str">
            <v/>
          </cell>
          <cell r="K75">
            <v>14</v>
          </cell>
          <cell r="L75">
            <v>14</v>
          </cell>
          <cell r="M75">
            <v>11</v>
          </cell>
          <cell r="N75">
            <v>2</v>
          </cell>
          <cell r="AC75" t="str">
            <v/>
          </cell>
          <cell r="AD75" t="str">
            <v/>
          </cell>
          <cell r="AE75">
            <v>17</v>
          </cell>
          <cell r="AF75">
            <v>17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B76" t="str">
            <v>บางระกำ</v>
          </cell>
          <cell r="M76">
            <v>37</v>
          </cell>
          <cell r="N76">
            <v>16</v>
          </cell>
          <cell r="AC76" t="str">
            <v/>
          </cell>
          <cell r="AD76" t="str">
            <v/>
          </cell>
          <cell r="AE76">
            <v>41</v>
          </cell>
          <cell r="AF76">
            <v>41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</row>
        <row r="77">
          <cell r="B77" t="str">
            <v>พรหมพิราม</v>
          </cell>
          <cell r="C77">
            <v>16</v>
          </cell>
          <cell r="D77">
            <v>26</v>
          </cell>
          <cell r="E77">
            <v>0</v>
          </cell>
          <cell r="F77">
            <v>10</v>
          </cell>
          <cell r="G77">
            <v>0</v>
          </cell>
          <cell r="H77">
            <v>10</v>
          </cell>
          <cell r="I77" t="str">
            <v/>
          </cell>
          <cell r="J77">
            <v>1000</v>
          </cell>
          <cell r="K77">
            <v>14</v>
          </cell>
          <cell r="L77">
            <v>13</v>
          </cell>
          <cell r="M77">
            <v>12</v>
          </cell>
          <cell r="N77">
            <v>4</v>
          </cell>
          <cell r="AC77" t="str">
            <v/>
          </cell>
          <cell r="AD77" t="str">
            <v/>
          </cell>
          <cell r="AE77">
            <v>11</v>
          </cell>
          <cell r="AF77">
            <v>11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วังทอง</v>
          </cell>
          <cell r="C78">
            <v>366</v>
          </cell>
          <cell r="D78">
            <v>366</v>
          </cell>
          <cell r="E78">
            <v>107</v>
          </cell>
          <cell r="F78">
            <v>107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878</v>
          </cell>
          <cell r="L78">
            <v>878</v>
          </cell>
          <cell r="M78">
            <v>798</v>
          </cell>
          <cell r="N78">
            <v>265</v>
          </cell>
          <cell r="O78">
            <v>5417</v>
          </cell>
          <cell r="P78">
            <v>93</v>
          </cell>
          <cell r="Q78">
            <v>128</v>
          </cell>
          <cell r="U78">
            <v>35</v>
          </cell>
          <cell r="V78">
            <v>12</v>
          </cell>
          <cell r="W78">
            <v>0</v>
          </cell>
          <cell r="X78">
            <v>6</v>
          </cell>
          <cell r="Y78">
            <v>15</v>
          </cell>
          <cell r="Z78">
            <v>27</v>
          </cell>
          <cell r="AA78">
            <v>9</v>
          </cell>
          <cell r="AB78">
            <v>22</v>
          </cell>
          <cell r="AC78">
            <v>600</v>
          </cell>
          <cell r="AD78">
            <v>815</v>
          </cell>
          <cell r="AE78">
            <v>1015</v>
          </cell>
          <cell r="AF78">
            <v>1517</v>
          </cell>
          <cell r="AG78">
            <v>566</v>
          </cell>
          <cell r="AH78">
            <v>64</v>
          </cell>
          <cell r="AI78">
            <v>268</v>
          </cell>
          <cell r="AJ78">
            <v>12</v>
          </cell>
          <cell r="AK78">
            <v>216</v>
          </cell>
          <cell r="AL78">
            <v>131</v>
          </cell>
          <cell r="AM78">
            <v>87</v>
          </cell>
          <cell r="AN78">
            <v>490</v>
          </cell>
          <cell r="AO78">
            <v>403</v>
          </cell>
        </row>
        <row r="79">
          <cell r="B79" t="str">
            <v>วัดโบสถ์</v>
          </cell>
          <cell r="C79">
            <v>40</v>
          </cell>
          <cell r="D79">
            <v>40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100</v>
          </cell>
          <cell r="L79">
            <v>99</v>
          </cell>
          <cell r="M79">
            <v>23</v>
          </cell>
          <cell r="N79">
            <v>10</v>
          </cell>
          <cell r="AC79" t="str">
            <v/>
          </cell>
          <cell r="AD79" t="str">
            <v/>
          </cell>
          <cell r="AE79">
            <v>90</v>
          </cell>
          <cell r="AF79">
            <v>90</v>
          </cell>
          <cell r="AI79">
            <v>45</v>
          </cell>
          <cell r="AJ79">
            <v>0</v>
          </cell>
          <cell r="AK79">
            <v>45</v>
          </cell>
          <cell r="AL79">
            <v>13</v>
          </cell>
          <cell r="AM79">
            <v>19</v>
          </cell>
          <cell r="AN79">
            <v>285</v>
          </cell>
          <cell r="AO79">
            <v>422</v>
          </cell>
        </row>
        <row r="80">
          <cell r="B80" t="str">
            <v>เนินมะปราง</v>
          </cell>
          <cell r="C80">
            <v>1010</v>
          </cell>
          <cell r="D80">
            <v>1010</v>
          </cell>
          <cell r="E80">
            <v>615</v>
          </cell>
          <cell r="F80">
            <v>615</v>
          </cell>
          <cell r="G80">
            <v>1978.5</v>
          </cell>
          <cell r="H80">
            <v>0</v>
          </cell>
          <cell r="I80">
            <v>3217</v>
          </cell>
          <cell r="J80">
            <v>0</v>
          </cell>
          <cell r="K80">
            <v>839</v>
          </cell>
          <cell r="L80">
            <v>839</v>
          </cell>
          <cell r="M80">
            <v>633</v>
          </cell>
          <cell r="N80">
            <v>93</v>
          </cell>
          <cell r="O80">
            <v>2746</v>
          </cell>
          <cell r="AC80" t="str">
            <v/>
          </cell>
          <cell r="AD80" t="str">
            <v/>
          </cell>
          <cell r="AE80">
            <v>1203</v>
          </cell>
          <cell r="AF80">
            <v>1203</v>
          </cell>
          <cell r="AI80">
            <v>433</v>
          </cell>
          <cell r="AJ80">
            <v>226</v>
          </cell>
          <cell r="AK80">
            <v>659</v>
          </cell>
          <cell r="AL80">
            <v>267</v>
          </cell>
          <cell r="AM80">
            <v>457</v>
          </cell>
          <cell r="AN80">
            <v>616</v>
          </cell>
          <cell r="AO80">
            <v>693</v>
          </cell>
        </row>
        <row r="81">
          <cell r="B81" t="str">
            <v>อุทัยธานี</v>
          </cell>
          <cell r="C81">
            <v>2030</v>
          </cell>
          <cell r="D81">
            <v>1699</v>
          </cell>
          <cell r="E81">
            <v>866</v>
          </cell>
          <cell r="F81">
            <v>866</v>
          </cell>
          <cell r="G81">
            <v>61.2</v>
          </cell>
          <cell r="H81">
            <v>350</v>
          </cell>
          <cell r="I81">
            <v>71</v>
          </cell>
          <cell r="J81">
            <v>404</v>
          </cell>
          <cell r="K81">
            <v>600</v>
          </cell>
          <cell r="L81">
            <v>674</v>
          </cell>
          <cell r="M81">
            <v>1206</v>
          </cell>
          <cell r="N81">
            <v>221</v>
          </cell>
          <cell r="O81">
            <v>888</v>
          </cell>
          <cell r="P81">
            <v>44</v>
          </cell>
          <cell r="Q81">
            <v>51</v>
          </cell>
          <cell r="U81">
            <v>7</v>
          </cell>
          <cell r="V81">
            <v>4</v>
          </cell>
          <cell r="W81">
            <v>0</v>
          </cell>
          <cell r="X81">
            <v>0</v>
          </cell>
          <cell r="Y81">
            <v>4</v>
          </cell>
          <cell r="Z81">
            <v>4</v>
          </cell>
          <cell r="AA81">
            <v>3</v>
          </cell>
          <cell r="AB81">
            <v>5</v>
          </cell>
          <cell r="AC81">
            <v>750</v>
          </cell>
          <cell r="AD81">
            <v>1250</v>
          </cell>
          <cell r="AE81">
            <v>1425</v>
          </cell>
          <cell r="AF81">
            <v>1437</v>
          </cell>
          <cell r="AG81">
            <v>12</v>
          </cell>
          <cell r="AH81">
            <v>0</v>
          </cell>
          <cell r="AI81">
            <v>551</v>
          </cell>
          <cell r="AJ81">
            <v>197</v>
          </cell>
          <cell r="AK81">
            <v>748</v>
          </cell>
          <cell r="AL81">
            <v>359</v>
          </cell>
          <cell r="AM81">
            <v>441</v>
          </cell>
          <cell r="AN81">
            <v>652</v>
          </cell>
          <cell r="AO81">
            <v>590</v>
          </cell>
        </row>
        <row r="82">
          <cell r="B82" t="str">
            <v>เมืองอุทัยธานี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  <cell r="K82">
            <v>0</v>
          </cell>
          <cell r="L82">
            <v>0</v>
          </cell>
          <cell r="M82">
            <v>6</v>
          </cell>
          <cell r="AC82" t="str">
            <v/>
          </cell>
          <cell r="AD82" t="str">
            <v/>
          </cell>
          <cell r="AE82">
            <v>8</v>
          </cell>
          <cell r="AF82">
            <v>8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B83" t="str">
            <v>ทัพทัน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  <cell r="K83">
            <v>0</v>
          </cell>
          <cell r="L83">
            <v>0</v>
          </cell>
          <cell r="M83">
            <v>6</v>
          </cell>
          <cell r="AC83" t="str">
            <v/>
          </cell>
          <cell r="AD83" t="str">
            <v/>
          </cell>
          <cell r="AE83">
            <v>0</v>
          </cell>
          <cell r="AF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O83">
            <v>0</v>
          </cell>
        </row>
        <row r="84">
          <cell r="B84" t="str">
            <v>บ้านไร่</v>
          </cell>
          <cell r="C84">
            <v>1512</v>
          </cell>
          <cell r="D84">
            <v>1181</v>
          </cell>
          <cell r="E84">
            <v>746</v>
          </cell>
          <cell r="F84">
            <v>746</v>
          </cell>
          <cell r="G84">
            <v>0</v>
          </cell>
          <cell r="H84">
            <v>350</v>
          </cell>
          <cell r="I84">
            <v>0</v>
          </cell>
          <cell r="J84">
            <v>469</v>
          </cell>
          <cell r="K84">
            <v>190</v>
          </cell>
          <cell r="L84">
            <v>218</v>
          </cell>
          <cell r="M84">
            <v>796</v>
          </cell>
          <cell r="N84">
            <v>145</v>
          </cell>
          <cell r="O84">
            <v>413</v>
          </cell>
          <cell r="P84">
            <v>2</v>
          </cell>
          <cell r="Q84">
            <v>9</v>
          </cell>
          <cell r="U84">
            <v>7</v>
          </cell>
          <cell r="V84">
            <v>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/>
          </cell>
          <cell r="AD84" t="str">
            <v/>
          </cell>
          <cell r="AE84">
            <v>875</v>
          </cell>
          <cell r="AF84">
            <v>887</v>
          </cell>
          <cell r="AG84">
            <v>12</v>
          </cell>
          <cell r="AH84">
            <v>0</v>
          </cell>
          <cell r="AI84">
            <v>374</v>
          </cell>
          <cell r="AJ84">
            <v>169</v>
          </cell>
          <cell r="AK84">
            <v>543</v>
          </cell>
          <cell r="AL84">
            <v>255</v>
          </cell>
          <cell r="AM84">
            <v>300</v>
          </cell>
          <cell r="AN84">
            <v>681</v>
          </cell>
          <cell r="AO84">
            <v>552</v>
          </cell>
        </row>
        <row r="85">
          <cell r="B85" t="str">
            <v>สว่างอารมณ์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J85" t="str">
            <v/>
          </cell>
          <cell r="K85">
            <v>0</v>
          </cell>
          <cell r="L85">
            <v>0</v>
          </cell>
          <cell r="M85">
            <v>2</v>
          </cell>
          <cell r="AC85" t="str">
            <v/>
          </cell>
          <cell r="AD85" t="str">
            <v/>
          </cell>
          <cell r="AE85">
            <v>6</v>
          </cell>
          <cell r="AF85">
            <v>6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B86" t="str">
            <v>หนองขาหย่าง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 t="str">
            <v/>
          </cell>
          <cell r="J86" t="str">
            <v/>
          </cell>
          <cell r="K86">
            <v>0</v>
          </cell>
          <cell r="L86">
            <v>0</v>
          </cell>
          <cell r="M86">
            <v>3</v>
          </cell>
          <cell r="N86">
            <v>2</v>
          </cell>
          <cell r="AC86" t="str">
            <v/>
          </cell>
          <cell r="AD86" t="str">
            <v/>
          </cell>
          <cell r="AE86">
            <v>2</v>
          </cell>
          <cell r="AF86">
            <v>2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B87" t="str">
            <v>หนองฉาง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 t="str">
            <v/>
          </cell>
          <cell r="J87" t="str">
            <v/>
          </cell>
          <cell r="K87">
            <v>0</v>
          </cell>
          <cell r="L87">
            <v>0</v>
          </cell>
          <cell r="M87">
            <v>18</v>
          </cell>
          <cell r="N87">
            <v>1</v>
          </cell>
          <cell r="AC87" t="str">
            <v/>
          </cell>
          <cell r="AD87" t="str">
            <v/>
          </cell>
          <cell r="AE87">
            <v>30</v>
          </cell>
          <cell r="AF87">
            <v>30</v>
          </cell>
          <cell r="AI87">
            <v>0</v>
          </cell>
          <cell r="AJ87">
            <v>2</v>
          </cell>
          <cell r="AK87">
            <v>2</v>
          </cell>
          <cell r="AL87">
            <v>0</v>
          </cell>
          <cell r="AM87">
            <v>0.76</v>
          </cell>
          <cell r="AN87">
            <v>0</v>
          </cell>
          <cell r="AO87">
            <v>380</v>
          </cell>
        </row>
        <row r="88">
          <cell r="B88" t="str">
            <v>ลานสัก</v>
          </cell>
          <cell r="C88">
            <v>63</v>
          </cell>
          <cell r="D88">
            <v>63</v>
          </cell>
          <cell r="E88">
            <v>20</v>
          </cell>
          <cell r="F88">
            <v>20</v>
          </cell>
          <cell r="G88">
            <v>1.2</v>
          </cell>
          <cell r="H88">
            <v>0</v>
          </cell>
          <cell r="I88">
            <v>60</v>
          </cell>
          <cell r="J88">
            <v>0</v>
          </cell>
          <cell r="K88">
            <v>171</v>
          </cell>
          <cell r="L88">
            <v>124</v>
          </cell>
          <cell r="M88">
            <v>32</v>
          </cell>
          <cell r="N88">
            <v>35</v>
          </cell>
          <cell r="O88">
            <v>140</v>
          </cell>
          <cell r="P88">
            <v>13</v>
          </cell>
          <cell r="Q88">
            <v>13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/>
          </cell>
          <cell r="AD88" t="str">
            <v/>
          </cell>
          <cell r="AE88">
            <v>128</v>
          </cell>
          <cell r="AF88">
            <v>128</v>
          </cell>
          <cell r="AG88">
            <v>0</v>
          </cell>
          <cell r="AH88">
            <v>0</v>
          </cell>
          <cell r="AI88">
            <v>42</v>
          </cell>
          <cell r="AJ88">
            <v>10</v>
          </cell>
          <cell r="AK88">
            <v>52</v>
          </cell>
          <cell r="AL88">
            <v>21</v>
          </cell>
          <cell r="AM88">
            <v>27</v>
          </cell>
          <cell r="AN88">
            <v>502</v>
          </cell>
          <cell r="AO88">
            <v>519</v>
          </cell>
        </row>
        <row r="89">
          <cell r="B89" t="str">
            <v>ห้วยคต</v>
          </cell>
          <cell r="C89">
            <v>455</v>
          </cell>
          <cell r="D89">
            <v>455</v>
          </cell>
          <cell r="E89">
            <v>100</v>
          </cell>
          <cell r="F89">
            <v>100</v>
          </cell>
          <cell r="G89">
            <v>60</v>
          </cell>
          <cell r="H89">
            <v>0</v>
          </cell>
          <cell r="I89">
            <v>600</v>
          </cell>
          <cell r="J89">
            <v>0</v>
          </cell>
          <cell r="K89">
            <v>239</v>
          </cell>
          <cell r="L89">
            <v>332</v>
          </cell>
          <cell r="M89">
            <v>343</v>
          </cell>
          <cell r="N89">
            <v>38</v>
          </cell>
          <cell r="O89">
            <v>335</v>
          </cell>
          <cell r="P89">
            <v>29</v>
          </cell>
          <cell r="Q89">
            <v>29</v>
          </cell>
          <cell r="U89">
            <v>0</v>
          </cell>
          <cell r="V89">
            <v>2</v>
          </cell>
          <cell r="W89">
            <v>0</v>
          </cell>
          <cell r="X89">
            <v>0</v>
          </cell>
          <cell r="Y89">
            <v>4</v>
          </cell>
          <cell r="Z89">
            <v>4</v>
          </cell>
          <cell r="AA89">
            <v>3</v>
          </cell>
          <cell r="AB89">
            <v>5</v>
          </cell>
          <cell r="AC89">
            <v>750</v>
          </cell>
          <cell r="AD89">
            <v>1250</v>
          </cell>
          <cell r="AE89">
            <v>376</v>
          </cell>
          <cell r="AF89">
            <v>376</v>
          </cell>
          <cell r="AG89">
            <v>0</v>
          </cell>
          <cell r="AH89">
            <v>0</v>
          </cell>
          <cell r="AI89">
            <v>135</v>
          </cell>
          <cell r="AJ89">
            <v>16</v>
          </cell>
          <cell r="AK89">
            <v>151</v>
          </cell>
          <cell r="AL89">
            <v>83</v>
          </cell>
          <cell r="AM89">
            <v>113</v>
          </cell>
          <cell r="AN89">
            <v>615</v>
          </cell>
          <cell r="AO89">
            <v>748</v>
          </cell>
        </row>
        <row r="90">
          <cell r="B90" t="str">
            <v>เพชรบูรณ์</v>
          </cell>
          <cell r="C90">
            <v>2611</v>
          </cell>
          <cell r="D90">
            <v>2654</v>
          </cell>
          <cell r="E90">
            <v>240</v>
          </cell>
          <cell r="F90">
            <v>290</v>
          </cell>
          <cell r="G90">
            <v>23.845000000000002</v>
          </cell>
          <cell r="H90">
            <v>10.61</v>
          </cell>
          <cell r="I90">
            <v>99</v>
          </cell>
          <cell r="J90">
            <v>37</v>
          </cell>
          <cell r="K90">
            <v>2414</v>
          </cell>
          <cell r="L90">
            <v>2406</v>
          </cell>
          <cell r="M90">
            <v>1622</v>
          </cell>
          <cell r="N90">
            <v>368</v>
          </cell>
          <cell r="O90">
            <v>2156</v>
          </cell>
          <cell r="P90">
            <v>123</v>
          </cell>
          <cell r="Q90">
            <v>127</v>
          </cell>
          <cell r="U90">
            <v>4</v>
          </cell>
          <cell r="V90">
            <v>6</v>
          </cell>
          <cell r="W90">
            <v>0</v>
          </cell>
          <cell r="X90">
            <v>0</v>
          </cell>
          <cell r="Y90">
            <v>10</v>
          </cell>
          <cell r="Z90">
            <v>19</v>
          </cell>
          <cell r="AA90">
            <v>12</v>
          </cell>
          <cell r="AB90">
            <v>7</v>
          </cell>
          <cell r="AC90">
            <v>1200</v>
          </cell>
          <cell r="AD90">
            <v>368</v>
          </cell>
          <cell r="AE90">
            <v>2998</v>
          </cell>
          <cell r="AF90">
            <v>3028</v>
          </cell>
          <cell r="AG90">
            <v>30</v>
          </cell>
          <cell r="AH90">
            <v>0</v>
          </cell>
          <cell r="AI90">
            <v>1521</v>
          </cell>
          <cell r="AJ90">
            <v>165</v>
          </cell>
          <cell r="AK90">
            <v>1686</v>
          </cell>
          <cell r="AL90">
            <v>931</v>
          </cell>
          <cell r="AM90">
            <v>970</v>
          </cell>
          <cell r="AN90">
            <v>612</v>
          </cell>
          <cell r="AO90">
            <v>575</v>
          </cell>
        </row>
        <row r="91">
          <cell r="B91" t="str">
            <v>เมืองเพชรบูรณ์</v>
          </cell>
          <cell r="C91">
            <v>286</v>
          </cell>
          <cell r="D91">
            <v>295</v>
          </cell>
          <cell r="E91">
            <v>19</v>
          </cell>
          <cell r="F91">
            <v>8</v>
          </cell>
          <cell r="G91">
            <v>0.3</v>
          </cell>
          <cell r="H91">
            <v>1</v>
          </cell>
          <cell r="I91">
            <v>16</v>
          </cell>
          <cell r="J91">
            <v>125</v>
          </cell>
          <cell r="K91">
            <v>167</v>
          </cell>
          <cell r="L91">
            <v>167</v>
          </cell>
          <cell r="M91">
            <v>68</v>
          </cell>
          <cell r="N91">
            <v>4</v>
          </cell>
          <cell r="AC91" t="str">
            <v/>
          </cell>
          <cell r="AD91" t="str">
            <v/>
          </cell>
          <cell r="AE91">
            <v>279</v>
          </cell>
          <cell r="AF91">
            <v>279</v>
          </cell>
          <cell r="AG91">
            <v>0</v>
          </cell>
          <cell r="AH91">
            <v>0</v>
          </cell>
          <cell r="AI91">
            <v>171</v>
          </cell>
          <cell r="AJ91">
            <v>0</v>
          </cell>
          <cell r="AK91">
            <v>171</v>
          </cell>
          <cell r="AL91">
            <v>108</v>
          </cell>
          <cell r="AM91">
            <v>93</v>
          </cell>
          <cell r="AN91">
            <v>632</v>
          </cell>
          <cell r="AO91">
            <v>544</v>
          </cell>
        </row>
        <row r="92">
          <cell r="B92" t="str">
            <v>ชนแดน</v>
          </cell>
          <cell r="C92">
            <v>19</v>
          </cell>
          <cell r="D92">
            <v>19</v>
          </cell>
          <cell r="E92">
            <v>4</v>
          </cell>
          <cell r="F92">
            <v>4</v>
          </cell>
          <cell r="G92">
            <v>1.9450000000000001</v>
          </cell>
          <cell r="H92">
            <v>0.61</v>
          </cell>
          <cell r="I92">
            <v>486</v>
          </cell>
          <cell r="J92">
            <v>153</v>
          </cell>
          <cell r="K92">
            <v>61</v>
          </cell>
          <cell r="L92">
            <v>61</v>
          </cell>
          <cell r="M92">
            <v>10</v>
          </cell>
          <cell r="N92">
            <v>11</v>
          </cell>
          <cell r="AC92" t="str">
            <v/>
          </cell>
          <cell r="AD92" t="str">
            <v/>
          </cell>
          <cell r="AE92">
            <v>54</v>
          </cell>
          <cell r="AF92">
            <v>54</v>
          </cell>
          <cell r="AG92">
            <v>0</v>
          </cell>
          <cell r="AH92">
            <v>0</v>
          </cell>
          <cell r="AI92">
            <v>38</v>
          </cell>
          <cell r="AJ92">
            <v>6</v>
          </cell>
          <cell r="AK92">
            <v>44</v>
          </cell>
          <cell r="AL92">
            <v>17</v>
          </cell>
          <cell r="AM92">
            <v>19</v>
          </cell>
          <cell r="AN92">
            <v>447</v>
          </cell>
          <cell r="AO92">
            <v>432</v>
          </cell>
        </row>
        <row r="93">
          <cell r="B93" t="str">
            <v>วิเชียรบุรี</v>
          </cell>
          <cell r="C93">
            <v>37</v>
          </cell>
          <cell r="D93">
            <v>37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/>
          </cell>
          <cell r="J93" t="str">
            <v/>
          </cell>
          <cell r="K93">
            <v>29</v>
          </cell>
          <cell r="L93">
            <v>29</v>
          </cell>
          <cell r="M93">
            <v>17</v>
          </cell>
          <cell r="N93">
            <v>41</v>
          </cell>
          <cell r="AC93" t="str">
            <v/>
          </cell>
          <cell r="AD93" t="str">
            <v/>
          </cell>
          <cell r="AE93">
            <v>38</v>
          </cell>
          <cell r="AF93">
            <v>41</v>
          </cell>
          <cell r="AG93">
            <v>3</v>
          </cell>
          <cell r="AH93">
            <v>0</v>
          </cell>
          <cell r="AI93">
            <v>24</v>
          </cell>
          <cell r="AJ93">
            <v>5</v>
          </cell>
          <cell r="AK93">
            <v>29</v>
          </cell>
          <cell r="AL93">
            <v>11</v>
          </cell>
          <cell r="AM93">
            <v>13</v>
          </cell>
          <cell r="AN93">
            <v>458</v>
          </cell>
          <cell r="AO93">
            <v>448</v>
          </cell>
        </row>
        <row r="94">
          <cell r="B94" t="str">
            <v>หนองไผ่</v>
          </cell>
          <cell r="C94">
            <v>159</v>
          </cell>
          <cell r="D94">
            <v>148</v>
          </cell>
          <cell r="E94">
            <v>36</v>
          </cell>
          <cell r="F94">
            <v>36</v>
          </cell>
          <cell r="G94">
            <v>6.3</v>
          </cell>
          <cell r="H94">
            <v>0</v>
          </cell>
          <cell r="I94">
            <v>175</v>
          </cell>
          <cell r="J94">
            <v>0</v>
          </cell>
          <cell r="K94">
            <v>118</v>
          </cell>
          <cell r="L94">
            <v>118</v>
          </cell>
          <cell r="M94">
            <v>66</v>
          </cell>
          <cell r="N94">
            <v>18</v>
          </cell>
          <cell r="AC94" t="str">
            <v/>
          </cell>
          <cell r="AD94" t="str">
            <v/>
          </cell>
          <cell r="AE94">
            <v>104</v>
          </cell>
          <cell r="AF94">
            <v>104</v>
          </cell>
          <cell r="AG94">
            <v>0</v>
          </cell>
          <cell r="AH94">
            <v>0</v>
          </cell>
          <cell r="AI94">
            <v>54</v>
          </cell>
          <cell r="AJ94">
            <v>18</v>
          </cell>
          <cell r="AK94">
            <v>72</v>
          </cell>
          <cell r="AL94">
            <v>26</v>
          </cell>
          <cell r="AM94">
            <v>29</v>
          </cell>
          <cell r="AN94">
            <v>481</v>
          </cell>
          <cell r="AO94">
            <v>403</v>
          </cell>
        </row>
        <row r="95">
          <cell r="B95" t="str">
            <v>หล่มเก่า</v>
          </cell>
          <cell r="C95">
            <v>231</v>
          </cell>
          <cell r="D95">
            <v>231</v>
          </cell>
          <cell r="E95">
            <v>21</v>
          </cell>
          <cell r="F95">
            <v>21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189</v>
          </cell>
          <cell r="L95">
            <v>245</v>
          </cell>
          <cell r="M95">
            <v>239</v>
          </cell>
          <cell r="N95">
            <v>29</v>
          </cell>
          <cell r="O95">
            <v>173</v>
          </cell>
          <cell r="P95">
            <v>8</v>
          </cell>
          <cell r="Q95">
            <v>11</v>
          </cell>
          <cell r="U95">
            <v>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C95" t="str">
            <v/>
          </cell>
          <cell r="AD95" t="str">
            <v/>
          </cell>
          <cell r="AE95">
            <v>214</v>
          </cell>
          <cell r="AF95">
            <v>237</v>
          </cell>
          <cell r="AG95">
            <v>23</v>
          </cell>
          <cell r="AH95">
            <v>0</v>
          </cell>
          <cell r="AI95">
            <v>78</v>
          </cell>
          <cell r="AJ95">
            <v>27</v>
          </cell>
          <cell r="AK95">
            <v>105</v>
          </cell>
          <cell r="AL95">
            <v>35</v>
          </cell>
          <cell r="AM95">
            <v>29</v>
          </cell>
          <cell r="AN95">
            <v>449</v>
          </cell>
          <cell r="AO95">
            <v>276</v>
          </cell>
        </row>
        <row r="96">
          <cell r="B96" t="str">
            <v>หล่มสัก</v>
          </cell>
          <cell r="C96">
            <v>190</v>
          </cell>
          <cell r="D96">
            <v>189</v>
          </cell>
          <cell r="E96">
            <v>9</v>
          </cell>
          <cell r="F96">
            <v>8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75</v>
          </cell>
          <cell r="L96">
            <v>75</v>
          </cell>
          <cell r="M96">
            <v>95</v>
          </cell>
          <cell r="N96">
            <v>61</v>
          </cell>
          <cell r="AC96" t="str">
            <v/>
          </cell>
          <cell r="AD96" t="str">
            <v/>
          </cell>
          <cell r="AE96">
            <v>85</v>
          </cell>
          <cell r="AF96">
            <v>85</v>
          </cell>
          <cell r="AG96">
            <v>0</v>
          </cell>
          <cell r="AH96">
            <v>0</v>
          </cell>
          <cell r="AI96">
            <v>55</v>
          </cell>
          <cell r="AJ96">
            <v>26</v>
          </cell>
          <cell r="AK96">
            <v>81</v>
          </cell>
          <cell r="AL96">
            <v>31</v>
          </cell>
          <cell r="AM96">
            <v>35</v>
          </cell>
          <cell r="AN96">
            <v>564</v>
          </cell>
          <cell r="AO96">
            <v>432</v>
          </cell>
        </row>
        <row r="97">
          <cell r="B97" t="str">
            <v>ศรีเทพ</v>
          </cell>
          <cell r="C97">
            <v>21</v>
          </cell>
          <cell r="D97">
            <v>21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/>
          </cell>
          <cell r="J97" t="str">
            <v/>
          </cell>
          <cell r="K97">
            <v>8</v>
          </cell>
          <cell r="L97">
            <v>8</v>
          </cell>
          <cell r="M97">
            <v>2</v>
          </cell>
          <cell r="AC97" t="str">
            <v/>
          </cell>
          <cell r="AD97" t="str">
            <v/>
          </cell>
          <cell r="AE97">
            <v>22</v>
          </cell>
          <cell r="AF97">
            <v>22</v>
          </cell>
          <cell r="AG97">
            <v>0</v>
          </cell>
          <cell r="AH97">
            <v>0</v>
          </cell>
          <cell r="AI97">
            <v>15</v>
          </cell>
          <cell r="AJ97">
            <v>6</v>
          </cell>
          <cell r="AK97">
            <v>21</v>
          </cell>
          <cell r="AL97">
            <v>8</v>
          </cell>
          <cell r="AM97">
            <v>8</v>
          </cell>
          <cell r="AN97">
            <v>533</v>
          </cell>
          <cell r="AO97">
            <v>381</v>
          </cell>
        </row>
        <row r="98">
          <cell r="B98" t="str">
            <v>บึงสามพัน</v>
          </cell>
          <cell r="C98">
            <v>24</v>
          </cell>
          <cell r="D98">
            <v>24</v>
          </cell>
          <cell r="E98">
            <v>4</v>
          </cell>
          <cell r="F98">
            <v>4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54</v>
          </cell>
          <cell r="L98">
            <v>54</v>
          </cell>
          <cell r="M98">
            <v>14</v>
          </cell>
          <cell r="AC98" t="str">
            <v/>
          </cell>
          <cell r="AD98" t="str">
            <v/>
          </cell>
          <cell r="AE98">
            <v>50</v>
          </cell>
          <cell r="AF98">
            <v>50</v>
          </cell>
          <cell r="AG98">
            <v>0</v>
          </cell>
          <cell r="AH98">
            <v>0</v>
          </cell>
          <cell r="AI98">
            <v>48</v>
          </cell>
          <cell r="AJ98">
            <v>2</v>
          </cell>
          <cell r="AK98">
            <v>50</v>
          </cell>
          <cell r="AL98">
            <v>25</v>
          </cell>
          <cell r="AM98">
            <v>25</v>
          </cell>
          <cell r="AN98">
            <v>521</v>
          </cell>
          <cell r="AO98">
            <v>500</v>
          </cell>
        </row>
        <row r="99">
          <cell r="B99" t="str">
            <v>น้ำหนาว</v>
          </cell>
          <cell r="C99">
            <v>458</v>
          </cell>
          <cell r="D99">
            <v>458</v>
          </cell>
          <cell r="E99">
            <v>63</v>
          </cell>
          <cell r="F99">
            <v>63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783</v>
          </cell>
          <cell r="L99">
            <v>737</v>
          </cell>
          <cell r="M99">
            <v>872</v>
          </cell>
          <cell r="N99">
            <v>149</v>
          </cell>
          <cell r="O99">
            <v>1546</v>
          </cell>
          <cell r="P99">
            <v>111</v>
          </cell>
          <cell r="Q99">
            <v>111</v>
          </cell>
          <cell r="U99">
            <v>0</v>
          </cell>
          <cell r="V99">
            <v>1</v>
          </cell>
          <cell r="W99">
            <v>0</v>
          </cell>
          <cell r="X99">
            <v>0</v>
          </cell>
          <cell r="Y99">
            <v>10</v>
          </cell>
          <cell r="Z99">
            <v>19</v>
          </cell>
          <cell r="AA99">
            <v>12</v>
          </cell>
          <cell r="AB99">
            <v>7</v>
          </cell>
          <cell r="AC99">
            <v>1200</v>
          </cell>
          <cell r="AD99">
            <v>368</v>
          </cell>
          <cell r="AE99">
            <v>1238</v>
          </cell>
          <cell r="AF99">
            <v>1238</v>
          </cell>
          <cell r="AG99">
            <v>0</v>
          </cell>
          <cell r="AH99">
            <v>0</v>
          </cell>
          <cell r="AI99">
            <v>403</v>
          </cell>
          <cell r="AJ99">
            <v>0</v>
          </cell>
          <cell r="AK99">
            <v>403</v>
          </cell>
          <cell r="AL99">
            <v>244</v>
          </cell>
          <cell r="AM99">
            <v>232</v>
          </cell>
          <cell r="AN99">
            <v>605</v>
          </cell>
          <cell r="AO99">
            <v>576</v>
          </cell>
        </row>
        <row r="100">
          <cell r="B100" t="str">
            <v>วังโป่ง</v>
          </cell>
          <cell r="C100">
            <v>151</v>
          </cell>
          <cell r="D100">
            <v>154</v>
          </cell>
          <cell r="E100">
            <v>34</v>
          </cell>
          <cell r="F100">
            <v>37</v>
          </cell>
          <cell r="G100">
            <v>9</v>
          </cell>
          <cell r="H100">
            <v>9</v>
          </cell>
          <cell r="I100">
            <v>265</v>
          </cell>
          <cell r="J100">
            <v>243</v>
          </cell>
          <cell r="K100">
            <v>177</v>
          </cell>
          <cell r="L100">
            <v>177</v>
          </cell>
          <cell r="M100">
            <v>64</v>
          </cell>
          <cell r="N100">
            <v>43</v>
          </cell>
          <cell r="AC100" t="str">
            <v/>
          </cell>
          <cell r="AD100" t="str">
            <v/>
          </cell>
          <cell r="AE100">
            <v>138</v>
          </cell>
          <cell r="AF100">
            <v>138</v>
          </cell>
          <cell r="AG100">
            <v>0</v>
          </cell>
          <cell r="AH100">
            <v>0</v>
          </cell>
          <cell r="AI100">
            <v>93</v>
          </cell>
          <cell r="AJ100">
            <v>6</v>
          </cell>
          <cell r="AK100">
            <v>99</v>
          </cell>
          <cell r="AL100">
            <v>55</v>
          </cell>
          <cell r="AM100">
            <v>58</v>
          </cell>
          <cell r="AN100">
            <v>591</v>
          </cell>
          <cell r="AO100">
            <v>586</v>
          </cell>
        </row>
        <row r="101">
          <cell r="B101" t="str">
            <v>เขาค้อ</v>
          </cell>
          <cell r="C101">
            <v>1035</v>
          </cell>
          <cell r="D101">
            <v>1078</v>
          </cell>
          <cell r="E101">
            <v>50</v>
          </cell>
          <cell r="F101">
            <v>109</v>
          </cell>
          <cell r="G101">
            <v>6.3</v>
          </cell>
          <cell r="H101">
            <v>0</v>
          </cell>
          <cell r="I101">
            <v>0</v>
          </cell>
          <cell r="J101">
            <v>0</v>
          </cell>
          <cell r="K101">
            <v>753</v>
          </cell>
          <cell r="L101">
            <v>735</v>
          </cell>
          <cell r="M101">
            <v>175</v>
          </cell>
          <cell r="N101">
            <v>12</v>
          </cell>
          <cell r="O101">
            <v>437</v>
          </cell>
          <cell r="P101">
            <v>4</v>
          </cell>
          <cell r="Q101">
            <v>5</v>
          </cell>
          <cell r="U101">
            <v>1</v>
          </cell>
          <cell r="V101">
            <v>5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C101" t="str">
            <v/>
          </cell>
          <cell r="AD101" t="str">
            <v/>
          </cell>
          <cell r="AE101">
            <v>776</v>
          </cell>
          <cell r="AF101">
            <v>780</v>
          </cell>
          <cell r="AG101">
            <v>4</v>
          </cell>
          <cell r="AH101">
            <v>0</v>
          </cell>
          <cell r="AI101">
            <v>542</v>
          </cell>
          <cell r="AJ101">
            <v>69</v>
          </cell>
          <cell r="AK101">
            <v>611</v>
          </cell>
          <cell r="AL101">
            <v>371</v>
          </cell>
          <cell r="AM101">
            <v>429</v>
          </cell>
          <cell r="AN101">
            <v>685</v>
          </cell>
          <cell r="AO101">
            <v>702</v>
          </cell>
        </row>
        <row r="102">
          <cell r="B102" t="str">
            <v>อุบลราชธานี</v>
          </cell>
          <cell r="C102">
            <v>1465</v>
          </cell>
          <cell r="D102">
            <v>1404</v>
          </cell>
          <cell r="E102">
            <v>83</v>
          </cell>
          <cell r="F102">
            <v>78</v>
          </cell>
          <cell r="G102">
            <v>103.8</v>
          </cell>
          <cell r="H102">
            <v>20</v>
          </cell>
          <cell r="I102">
            <v>1251</v>
          </cell>
          <cell r="J102">
            <v>256</v>
          </cell>
          <cell r="K102">
            <v>2164</v>
          </cell>
          <cell r="L102">
            <v>2047</v>
          </cell>
          <cell r="M102">
            <v>1581</v>
          </cell>
          <cell r="N102">
            <v>116</v>
          </cell>
          <cell r="O102">
            <v>2379</v>
          </cell>
          <cell r="P102">
            <v>149</v>
          </cell>
          <cell r="Q102">
            <v>149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46</v>
          </cell>
          <cell r="Z102">
            <v>46</v>
          </cell>
          <cell r="AA102">
            <v>30</v>
          </cell>
          <cell r="AB102">
            <v>46.5</v>
          </cell>
          <cell r="AC102">
            <v>652</v>
          </cell>
          <cell r="AD102">
            <v>1011</v>
          </cell>
          <cell r="AE102">
            <v>2094</v>
          </cell>
          <cell r="AF102">
            <v>2094</v>
          </cell>
          <cell r="AG102">
            <v>0</v>
          </cell>
          <cell r="AH102">
            <v>0</v>
          </cell>
          <cell r="AI102">
            <v>586</v>
          </cell>
          <cell r="AJ102">
            <v>276</v>
          </cell>
          <cell r="AK102">
            <v>862</v>
          </cell>
          <cell r="AL102">
            <v>436.7</v>
          </cell>
          <cell r="AM102">
            <v>631</v>
          </cell>
          <cell r="AN102">
            <v>745</v>
          </cell>
          <cell r="AO102">
            <v>732</v>
          </cell>
        </row>
        <row r="103">
          <cell r="B103" t="str">
            <v>ศรีเมืองใหม่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/>
          </cell>
          <cell r="J103" t="str">
            <v/>
          </cell>
          <cell r="K103">
            <v>45</v>
          </cell>
          <cell r="L103">
            <v>45</v>
          </cell>
          <cell r="M103">
            <v>8</v>
          </cell>
          <cell r="N103">
            <v>5</v>
          </cell>
          <cell r="AC103" t="str">
            <v/>
          </cell>
          <cell r="AD103" t="str">
            <v/>
          </cell>
          <cell r="AE103">
            <v>38</v>
          </cell>
          <cell r="AF103">
            <v>38</v>
          </cell>
          <cell r="AI103">
            <v>0</v>
          </cell>
          <cell r="AJ103">
            <v>5</v>
          </cell>
          <cell r="AK103">
            <v>5</v>
          </cell>
          <cell r="AL103">
            <v>0</v>
          </cell>
          <cell r="AM103">
            <v>0.6</v>
          </cell>
          <cell r="AN103">
            <v>0</v>
          </cell>
          <cell r="AO103">
            <v>120</v>
          </cell>
        </row>
        <row r="104">
          <cell r="B104" t="str">
            <v>เดชอุดม</v>
          </cell>
          <cell r="C104">
            <v>15</v>
          </cell>
          <cell r="D104">
            <v>15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113</v>
          </cell>
          <cell r="L104">
            <v>170</v>
          </cell>
          <cell r="M104">
            <v>180</v>
          </cell>
          <cell r="N104">
            <v>42</v>
          </cell>
          <cell r="P104">
            <v>31</v>
          </cell>
          <cell r="Q104">
            <v>31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6</v>
          </cell>
          <cell r="AB104">
            <v>20</v>
          </cell>
          <cell r="AC104">
            <v>750</v>
          </cell>
          <cell r="AD104">
            <v>2500</v>
          </cell>
          <cell r="AE104">
            <v>88</v>
          </cell>
          <cell r="AF104">
            <v>88</v>
          </cell>
          <cell r="AI104">
            <v>8</v>
          </cell>
          <cell r="AJ104">
            <v>0</v>
          </cell>
          <cell r="AK104">
            <v>8</v>
          </cell>
          <cell r="AL104">
            <v>6</v>
          </cell>
          <cell r="AM104">
            <v>7</v>
          </cell>
          <cell r="AN104">
            <v>764</v>
          </cell>
          <cell r="AO104">
            <v>875</v>
          </cell>
        </row>
        <row r="105">
          <cell r="B105" t="str">
            <v>ตระการพืชผล</v>
          </cell>
          <cell r="C105">
            <v>22</v>
          </cell>
          <cell r="D105">
            <v>26</v>
          </cell>
          <cell r="E105">
            <v>3</v>
          </cell>
          <cell r="F105">
            <v>3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113</v>
          </cell>
          <cell r="L105">
            <v>42</v>
          </cell>
          <cell r="M105">
            <v>4</v>
          </cell>
          <cell r="AC105" t="str">
            <v/>
          </cell>
          <cell r="AD105" t="str">
            <v/>
          </cell>
          <cell r="AE105">
            <v>22</v>
          </cell>
          <cell r="AF105">
            <v>22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B106" t="str">
            <v>น้ำยืน</v>
          </cell>
          <cell r="C106">
            <v>1136</v>
          </cell>
          <cell r="D106">
            <v>1136</v>
          </cell>
          <cell r="E106">
            <v>30</v>
          </cell>
          <cell r="F106">
            <v>30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1060</v>
          </cell>
          <cell r="L106">
            <v>1165</v>
          </cell>
          <cell r="M106">
            <v>1058</v>
          </cell>
          <cell r="N106">
            <v>12</v>
          </cell>
          <cell r="O106">
            <v>1692</v>
          </cell>
          <cell r="P106">
            <v>72</v>
          </cell>
          <cell r="Q106">
            <v>72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</v>
          </cell>
          <cell r="Z106">
            <v>2</v>
          </cell>
          <cell r="AA106">
            <v>2</v>
          </cell>
          <cell r="AB106">
            <v>1.5</v>
          </cell>
          <cell r="AC106">
            <v>1000</v>
          </cell>
          <cell r="AD106">
            <v>750</v>
          </cell>
          <cell r="AE106">
            <v>1149</v>
          </cell>
          <cell r="AF106">
            <v>1149</v>
          </cell>
          <cell r="AI106">
            <v>340</v>
          </cell>
          <cell r="AJ106">
            <v>212</v>
          </cell>
          <cell r="AK106">
            <v>552</v>
          </cell>
          <cell r="AL106">
            <v>269</v>
          </cell>
          <cell r="AM106">
            <v>414</v>
          </cell>
          <cell r="AN106">
            <v>791</v>
          </cell>
          <cell r="AO106">
            <v>750</v>
          </cell>
        </row>
        <row r="107">
          <cell r="B107" t="str">
            <v>โขงเจียม</v>
          </cell>
          <cell r="C107">
            <v>112</v>
          </cell>
          <cell r="D107">
            <v>62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J107" t="str">
            <v/>
          </cell>
          <cell r="K107">
            <v>154</v>
          </cell>
          <cell r="L107">
            <v>80</v>
          </cell>
          <cell r="M107">
            <v>53</v>
          </cell>
          <cell r="O107">
            <v>192</v>
          </cell>
          <cell r="AC107" t="str">
            <v/>
          </cell>
          <cell r="AD107" t="str">
            <v/>
          </cell>
          <cell r="AE107">
            <v>94</v>
          </cell>
          <cell r="AF107">
            <v>94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B108" t="str">
            <v>บุณฑริก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J108" t="str">
            <v/>
          </cell>
          <cell r="K108">
            <v>64</v>
          </cell>
          <cell r="L108">
            <v>64</v>
          </cell>
          <cell r="M108">
            <v>14</v>
          </cell>
          <cell r="AC108" t="str">
            <v/>
          </cell>
          <cell r="AD108" t="str">
            <v/>
          </cell>
          <cell r="AE108">
            <v>27</v>
          </cell>
          <cell r="AF108">
            <v>27</v>
          </cell>
          <cell r="AI108">
            <v>0</v>
          </cell>
          <cell r="AJ108">
            <v>6</v>
          </cell>
          <cell r="AK108">
            <v>6</v>
          </cell>
          <cell r="AL108">
            <v>0</v>
          </cell>
          <cell r="AM108">
            <v>0.8</v>
          </cell>
          <cell r="AN108">
            <v>0</v>
          </cell>
          <cell r="AO108">
            <v>133</v>
          </cell>
        </row>
        <row r="109">
          <cell r="B109" t="str">
            <v>วารินชำราบ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39</v>
          </cell>
          <cell r="L109">
            <v>39</v>
          </cell>
          <cell r="M109">
            <v>11</v>
          </cell>
          <cell r="AC109" t="str">
            <v/>
          </cell>
          <cell r="AD109" t="str">
            <v/>
          </cell>
          <cell r="AE109">
            <v>52</v>
          </cell>
          <cell r="AF109">
            <v>52</v>
          </cell>
          <cell r="AI109">
            <v>3</v>
          </cell>
          <cell r="AJ109">
            <v>7</v>
          </cell>
          <cell r="AK109">
            <v>10</v>
          </cell>
          <cell r="AL109">
            <v>1</v>
          </cell>
          <cell r="AM109">
            <v>5</v>
          </cell>
          <cell r="AN109">
            <v>415</v>
          </cell>
          <cell r="AO109">
            <v>500</v>
          </cell>
        </row>
        <row r="110">
          <cell r="B110" t="str">
            <v>นาจะหลวย</v>
          </cell>
          <cell r="C110">
            <v>69</v>
          </cell>
          <cell r="D110">
            <v>69</v>
          </cell>
          <cell r="E110">
            <v>20</v>
          </cell>
          <cell r="F110">
            <v>20</v>
          </cell>
          <cell r="G110">
            <v>60</v>
          </cell>
          <cell r="H110">
            <v>20</v>
          </cell>
          <cell r="I110">
            <v>3000</v>
          </cell>
          <cell r="J110">
            <v>1000</v>
          </cell>
          <cell r="K110">
            <v>99</v>
          </cell>
          <cell r="L110">
            <v>78</v>
          </cell>
          <cell r="M110">
            <v>62</v>
          </cell>
          <cell r="N110">
            <v>23</v>
          </cell>
          <cell r="AC110" t="str">
            <v/>
          </cell>
          <cell r="AD110" t="str">
            <v/>
          </cell>
          <cell r="AE110">
            <v>70</v>
          </cell>
          <cell r="AF110">
            <v>70</v>
          </cell>
          <cell r="AI110">
            <v>25</v>
          </cell>
          <cell r="AJ110">
            <v>0</v>
          </cell>
          <cell r="AK110">
            <v>25</v>
          </cell>
          <cell r="AL110">
            <v>15</v>
          </cell>
          <cell r="AM110">
            <v>18</v>
          </cell>
          <cell r="AN110">
            <v>617</v>
          </cell>
          <cell r="AO110">
            <v>720</v>
          </cell>
        </row>
        <row r="111">
          <cell r="B111" t="str">
            <v>โพธิ์ไทร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J111" t="str">
            <v/>
          </cell>
          <cell r="K111">
            <v>170</v>
          </cell>
          <cell r="L111">
            <v>131</v>
          </cell>
          <cell r="M111">
            <v>93</v>
          </cell>
          <cell r="N111">
            <v>2</v>
          </cell>
          <cell r="P111">
            <v>31</v>
          </cell>
          <cell r="Q111">
            <v>31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31</v>
          </cell>
          <cell r="Z111">
            <v>31</v>
          </cell>
          <cell r="AA111">
            <v>21</v>
          </cell>
          <cell r="AB111">
            <v>23</v>
          </cell>
          <cell r="AC111">
            <v>677</v>
          </cell>
          <cell r="AD111">
            <v>742</v>
          </cell>
          <cell r="AE111">
            <v>158</v>
          </cell>
          <cell r="AF111">
            <v>158</v>
          </cell>
          <cell r="AI111">
            <v>10</v>
          </cell>
          <cell r="AJ111">
            <v>10</v>
          </cell>
          <cell r="AK111">
            <v>20</v>
          </cell>
          <cell r="AL111">
            <v>5</v>
          </cell>
          <cell r="AM111">
            <v>13</v>
          </cell>
          <cell r="AN111">
            <v>520</v>
          </cell>
          <cell r="AO111">
            <v>650</v>
          </cell>
        </row>
        <row r="112">
          <cell r="B112" t="str">
            <v>สำโรง</v>
          </cell>
          <cell r="C112">
            <v>15</v>
          </cell>
          <cell r="D112">
            <v>0</v>
          </cell>
          <cell r="E112">
            <v>5</v>
          </cell>
          <cell r="F112">
            <v>0</v>
          </cell>
          <cell r="G112">
            <v>2</v>
          </cell>
          <cell r="H112">
            <v>0</v>
          </cell>
          <cell r="I112">
            <v>400</v>
          </cell>
          <cell r="J112" t="str">
            <v/>
          </cell>
          <cell r="K112">
            <v>0</v>
          </cell>
          <cell r="L112">
            <v>0</v>
          </cell>
          <cell r="AC112" t="str">
            <v/>
          </cell>
          <cell r="AD112" t="str">
            <v/>
          </cell>
          <cell r="AE112">
            <v>24</v>
          </cell>
          <cell r="AF112">
            <v>24</v>
          </cell>
          <cell r="AI112">
            <v>20</v>
          </cell>
          <cell r="AJ112">
            <v>4</v>
          </cell>
          <cell r="AK112">
            <v>24</v>
          </cell>
          <cell r="AL112">
            <v>10</v>
          </cell>
          <cell r="AM112">
            <v>14</v>
          </cell>
          <cell r="AN112">
            <v>478</v>
          </cell>
          <cell r="AO112">
            <v>583</v>
          </cell>
        </row>
        <row r="113">
          <cell r="B113" t="str">
            <v>ดอนมดแดง</v>
          </cell>
          <cell r="C113">
            <v>4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25</v>
          </cell>
          <cell r="L113">
            <v>15</v>
          </cell>
          <cell r="N113">
            <v>5</v>
          </cell>
          <cell r="AC113" t="str">
            <v/>
          </cell>
          <cell r="AD113" t="str">
            <v/>
          </cell>
          <cell r="AE113">
            <v>4</v>
          </cell>
          <cell r="AF113">
            <v>4</v>
          </cell>
          <cell r="AG113">
            <v>0</v>
          </cell>
          <cell r="AI113">
            <v>4</v>
          </cell>
          <cell r="AJ113">
            <v>0</v>
          </cell>
          <cell r="AK113">
            <v>4</v>
          </cell>
          <cell r="AL113">
            <v>0.7</v>
          </cell>
          <cell r="AM113">
            <v>1</v>
          </cell>
          <cell r="AN113">
            <v>176</v>
          </cell>
          <cell r="AO113">
            <v>250</v>
          </cell>
        </row>
        <row r="114">
          <cell r="B114" t="str">
            <v>สิรินธร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98</v>
          </cell>
          <cell r="L114">
            <v>64</v>
          </cell>
          <cell r="M114">
            <v>50</v>
          </cell>
          <cell r="N114">
            <v>3</v>
          </cell>
          <cell r="AC114" t="str">
            <v/>
          </cell>
          <cell r="AD114" t="str">
            <v/>
          </cell>
          <cell r="AE114">
            <v>73</v>
          </cell>
          <cell r="AF114">
            <v>73</v>
          </cell>
          <cell r="AI114">
            <v>40</v>
          </cell>
          <cell r="AJ114">
            <v>0</v>
          </cell>
          <cell r="AK114">
            <v>40</v>
          </cell>
          <cell r="AL114">
            <v>22</v>
          </cell>
          <cell r="AM114">
            <v>27</v>
          </cell>
          <cell r="AN114">
            <v>545</v>
          </cell>
          <cell r="AO114">
            <v>675</v>
          </cell>
        </row>
        <row r="115">
          <cell r="B115" t="str">
            <v>สว่างวีรวงศ์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J115" t="str">
            <v/>
          </cell>
          <cell r="K115">
            <v>0</v>
          </cell>
          <cell r="L115">
            <v>0</v>
          </cell>
          <cell r="M115">
            <v>17</v>
          </cell>
          <cell r="AC115" t="str">
            <v/>
          </cell>
          <cell r="AD115" t="str">
            <v/>
          </cell>
          <cell r="AE115">
            <v>52</v>
          </cell>
          <cell r="AF115">
            <v>52</v>
          </cell>
          <cell r="AI115">
            <v>20</v>
          </cell>
          <cell r="AJ115">
            <v>32</v>
          </cell>
          <cell r="AK115">
            <v>52</v>
          </cell>
          <cell r="AL115">
            <v>9</v>
          </cell>
          <cell r="AM115">
            <v>27</v>
          </cell>
          <cell r="AN115">
            <v>429</v>
          </cell>
          <cell r="AO115">
            <v>519</v>
          </cell>
        </row>
        <row r="116">
          <cell r="B116" t="str">
            <v>น้ำขุ่น</v>
          </cell>
          <cell r="C116">
            <v>92</v>
          </cell>
          <cell r="D116">
            <v>92</v>
          </cell>
          <cell r="E116">
            <v>25</v>
          </cell>
          <cell r="F116">
            <v>25</v>
          </cell>
          <cell r="G116">
            <v>41.8</v>
          </cell>
          <cell r="H116">
            <v>0</v>
          </cell>
          <cell r="I116">
            <v>1672</v>
          </cell>
          <cell r="J116">
            <v>0</v>
          </cell>
          <cell r="K116">
            <v>184</v>
          </cell>
          <cell r="L116">
            <v>154</v>
          </cell>
          <cell r="M116">
            <v>31</v>
          </cell>
          <cell r="N116">
            <v>24</v>
          </cell>
          <cell r="O116">
            <v>495</v>
          </cell>
          <cell r="P116">
            <v>15</v>
          </cell>
          <cell r="Q116">
            <v>15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5</v>
          </cell>
          <cell r="Z116">
            <v>5</v>
          </cell>
          <cell r="AA116">
            <v>1</v>
          </cell>
          <cell r="AB116">
            <v>2</v>
          </cell>
          <cell r="AC116">
            <v>200</v>
          </cell>
          <cell r="AD116">
            <v>400</v>
          </cell>
          <cell r="AE116">
            <v>243</v>
          </cell>
          <cell r="AF116">
            <v>243</v>
          </cell>
          <cell r="AI116">
            <v>116</v>
          </cell>
          <cell r="AJ116">
            <v>0</v>
          </cell>
          <cell r="AK116">
            <v>116</v>
          </cell>
          <cell r="AL116">
            <v>99</v>
          </cell>
          <cell r="AM116">
            <v>104</v>
          </cell>
          <cell r="AN116">
            <v>850</v>
          </cell>
          <cell r="AO116">
            <v>897</v>
          </cell>
        </row>
        <row r="117">
          <cell r="B117" t="str">
            <v>ศรีสะเกษ</v>
          </cell>
          <cell r="C117">
            <v>11760</v>
          </cell>
          <cell r="D117">
            <v>3994</v>
          </cell>
          <cell r="E117">
            <v>6658</v>
          </cell>
          <cell r="F117">
            <v>1334</v>
          </cell>
          <cell r="G117">
            <v>16365.241</v>
          </cell>
          <cell r="H117">
            <v>0</v>
          </cell>
          <cell r="I117">
            <v>2458</v>
          </cell>
          <cell r="J117">
            <v>0</v>
          </cell>
          <cell r="K117">
            <v>11207</v>
          </cell>
          <cell r="L117">
            <v>14927</v>
          </cell>
          <cell r="M117">
            <v>14295</v>
          </cell>
          <cell r="N117">
            <v>970</v>
          </cell>
          <cell r="O117">
            <v>24577</v>
          </cell>
          <cell r="P117">
            <v>148</v>
          </cell>
          <cell r="Q117">
            <v>157</v>
          </cell>
          <cell r="U117">
            <v>9</v>
          </cell>
          <cell r="V117">
            <v>0</v>
          </cell>
          <cell r="W117">
            <v>0</v>
          </cell>
          <cell r="X117">
            <v>0</v>
          </cell>
          <cell r="Y117">
            <v>77</v>
          </cell>
          <cell r="Z117">
            <v>84</v>
          </cell>
          <cell r="AA117">
            <v>84</v>
          </cell>
          <cell r="AB117">
            <v>107.3</v>
          </cell>
          <cell r="AC117">
            <v>1091</v>
          </cell>
          <cell r="AD117">
            <v>1277</v>
          </cell>
          <cell r="AE117">
            <v>13561</v>
          </cell>
          <cell r="AF117">
            <v>13950</v>
          </cell>
          <cell r="AG117">
            <v>389</v>
          </cell>
          <cell r="AH117">
            <v>0</v>
          </cell>
          <cell r="AI117">
            <v>3542</v>
          </cell>
          <cell r="AJ117">
            <v>2721</v>
          </cell>
          <cell r="AK117">
            <v>6263</v>
          </cell>
          <cell r="AL117">
            <v>4739</v>
          </cell>
          <cell r="AM117">
            <v>8159</v>
          </cell>
          <cell r="AN117">
            <v>1338</v>
          </cell>
          <cell r="AO117">
            <v>1303</v>
          </cell>
        </row>
        <row r="118">
          <cell r="B118" t="str">
            <v>เมืองศรีสะเกษ</v>
          </cell>
          <cell r="L118">
            <v>0</v>
          </cell>
          <cell r="M118">
            <v>7</v>
          </cell>
          <cell r="N118">
            <v>9</v>
          </cell>
          <cell r="AC118" t="str">
            <v/>
          </cell>
          <cell r="AD118" t="str">
            <v/>
          </cell>
          <cell r="AE118">
            <v>20</v>
          </cell>
          <cell r="AF118">
            <v>20</v>
          </cell>
          <cell r="AJ118">
            <v>0</v>
          </cell>
          <cell r="AK118">
            <v>0</v>
          </cell>
          <cell r="AM118">
            <v>0</v>
          </cell>
          <cell r="AO118">
            <v>0</v>
          </cell>
        </row>
        <row r="119">
          <cell r="B119" t="str">
            <v>กันทรลักษ์</v>
          </cell>
          <cell r="C119">
            <v>7570</v>
          </cell>
          <cell r="D119">
            <v>247</v>
          </cell>
          <cell r="E119">
            <v>4882</v>
          </cell>
          <cell r="F119">
            <v>0</v>
          </cell>
          <cell r="G119">
            <v>14496</v>
          </cell>
          <cell r="H119">
            <v>0</v>
          </cell>
          <cell r="I119">
            <v>2969</v>
          </cell>
          <cell r="J119" t="str">
            <v/>
          </cell>
          <cell r="K119">
            <v>6050</v>
          </cell>
          <cell r="L119">
            <v>8798</v>
          </cell>
          <cell r="M119">
            <v>9386</v>
          </cell>
          <cell r="N119">
            <v>404</v>
          </cell>
          <cell r="O119">
            <v>6818</v>
          </cell>
          <cell r="P119">
            <v>62</v>
          </cell>
          <cell r="Q119">
            <v>71</v>
          </cell>
          <cell r="U119">
            <v>9</v>
          </cell>
          <cell r="V119">
            <v>0</v>
          </cell>
          <cell r="W119">
            <v>0</v>
          </cell>
          <cell r="X119">
            <v>0</v>
          </cell>
          <cell r="Y119">
            <v>48</v>
          </cell>
          <cell r="Z119">
            <v>52</v>
          </cell>
          <cell r="AA119">
            <v>52</v>
          </cell>
          <cell r="AB119">
            <v>72</v>
          </cell>
          <cell r="AC119">
            <v>1083</v>
          </cell>
          <cell r="AD119">
            <v>1385</v>
          </cell>
          <cell r="AE119">
            <v>8828</v>
          </cell>
          <cell r="AF119">
            <v>9037</v>
          </cell>
          <cell r="AG119">
            <v>209</v>
          </cell>
          <cell r="AI119">
            <v>1455</v>
          </cell>
          <cell r="AJ119">
            <v>2100</v>
          </cell>
          <cell r="AK119">
            <v>3555</v>
          </cell>
          <cell r="AL119">
            <v>2044</v>
          </cell>
          <cell r="AM119">
            <v>4924</v>
          </cell>
          <cell r="AN119">
            <v>1405</v>
          </cell>
          <cell r="AO119">
            <v>1385</v>
          </cell>
        </row>
        <row r="120">
          <cell r="B120" t="str">
            <v>ขุขันธ์</v>
          </cell>
          <cell r="C120">
            <v>55</v>
          </cell>
          <cell r="D120">
            <v>55</v>
          </cell>
          <cell r="E120">
            <v>18</v>
          </cell>
          <cell r="F120">
            <v>18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22</v>
          </cell>
          <cell r="L120">
            <v>22</v>
          </cell>
          <cell r="M120">
            <v>62</v>
          </cell>
          <cell r="N120">
            <v>11</v>
          </cell>
          <cell r="AC120" t="str">
            <v/>
          </cell>
          <cell r="AD120" t="str">
            <v/>
          </cell>
          <cell r="AE120">
            <v>52</v>
          </cell>
          <cell r="AF120">
            <v>52</v>
          </cell>
          <cell r="AI120">
            <v>10</v>
          </cell>
          <cell r="AJ120">
            <v>0</v>
          </cell>
          <cell r="AK120">
            <v>10</v>
          </cell>
          <cell r="AL120">
            <v>10</v>
          </cell>
          <cell r="AM120">
            <v>8</v>
          </cell>
          <cell r="AN120">
            <v>965</v>
          </cell>
          <cell r="AO120">
            <v>800</v>
          </cell>
        </row>
        <row r="121">
          <cell r="B121" t="str">
            <v>ขุนหาญ</v>
          </cell>
          <cell r="C121">
            <v>3612</v>
          </cell>
          <cell r="D121">
            <v>3170</v>
          </cell>
          <cell r="E121">
            <v>1579</v>
          </cell>
          <cell r="F121">
            <v>1137</v>
          </cell>
          <cell r="G121">
            <v>1624</v>
          </cell>
          <cell r="H121">
            <v>0</v>
          </cell>
          <cell r="I121">
            <v>1028</v>
          </cell>
          <cell r="J121">
            <v>0</v>
          </cell>
          <cell r="K121">
            <v>4225</v>
          </cell>
          <cell r="L121">
            <v>4665</v>
          </cell>
          <cell r="M121">
            <v>3392</v>
          </cell>
          <cell r="N121">
            <v>332</v>
          </cell>
          <cell r="O121">
            <v>16380</v>
          </cell>
          <cell r="P121">
            <v>64</v>
          </cell>
          <cell r="Q121">
            <v>64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29</v>
          </cell>
          <cell r="AA121">
            <v>32</v>
          </cell>
          <cell r="AB121">
            <v>35</v>
          </cell>
          <cell r="AC121">
            <v>1103</v>
          </cell>
          <cell r="AD121">
            <v>1207</v>
          </cell>
          <cell r="AE121">
            <v>3458</v>
          </cell>
          <cell r="AF121">
            <v>3638</v>
          </cell>
          <cell r="AG121">
            <v>180</v>
          </cell>
          <cell r="AI121">
            <v>1643</v>
          </cell>
          <cell r="AJ121">
            <v>621</v>
          </cell>
          <cell r="AK121">
            <v>2264</v>
          </cell>
          <cell r="AL121">
            <v>2144</v>
          </cell>
          <cell r="AM121">
            <v>2733</v>
          </cell>
          <cell r="AN121">
            <v>1305</v>
          </cell>
          <cell r="AO121">
            <v>1207</v>
          </cell>
        </row>
        <row r="122">
          <cell r="B122" t="str">
            <v>ไพรบึง</v>
          </cell>
          <cell r="C122">
            <v>20</v>
          </cell>
          <cell r="D122">
            <v>19</v>
          </cell>
          <cell r="E122">
            <v>8</v>
          </cell>
          <cell r="F122">
            <v>8</v>
          </cell>
          <cell r="G122">
            <v>4</v>
          </cell>
          <cell r="H122">
            <v>0</v>
          </cell>
          <cell r="I122">
            <v>500</v>
          </cell>
          <cell r="J122">
            <v>0</v>
          </cell>
          <cell r="K122">
            <v>10</v>
          </cell>
          <cell r="L122">
            <v>10</v>
          </cell>
          <cell r="M122">
            <v>7</v>
          </cell>
          <cell r="N122">
            <v>8</v>
          </cell>
          <cell r="AC122" t="str">
            <v/>
          </cell>
          <cell r="AD122" t="str">
            <v/>
          </cell>
          <cell r="AE122">
            <v>15</v>
          </cell>
          <cell r="AF122">
            <v>15</v>
          </cell>
          <cell r="AI122">
            <v>5</v>
          </cell>
          <cell r="AJ122">
            <v>0</v>
          </cell>
          <cell r="AK122">
            <v>5</v>
          </cell>
          <cell r="AL122">
            <v>3</v>
          </cell>
          <cell r="AM122">
            <v>2</v>
          </cell>
          <cell r="AN122">
            <v>507</v>
          </cell>
          <cell r="AO122">
            <v>400</v>
          </cell>
        </row>
        <row r="123">
          <cell r="B123" t="str">
            <v>ศรีรัตนะ</v>
          </cell>
          <cell r="C123">
            <v>495</v>
          </cell>
          <cell r="D123">
            <v>495</v>
          </cell>
          <cell r="E123">
            <v>167</v>
          </cell>
          <cell r="F123">
            <v>167</v>
          </cell>
          <cell r="G123">
            <v>241.24100000000001</v>
          </cell>
          <cell r="H123">
            <v>0</v>
          </cell>
          <cell r="I123">
            <v>1445</v>
          </cell>
          <cell r="J123">
            <v>0</v>
          </cell>
          <cell r="K123">
            <v>749</v>
          </cell>
          <cell r="L123">
            <v>1251</v>
          </cell>
          <cell r="M123">
            <v>1242</v>
          </cell>
          <cell r="N123">
            <v>174</v>
          </cell>
          <cell r="O123">
            <v>1379</v>
          </cell>
          <cell r="P123">
            <v>22</v>
          </cell>
          <cell r="Q123">
            <v>22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3</v>
          </cell>
          <cell r="AA123">
            <v>0</v>
          </cell>
          <cell r="AB123">
            <v>0.3</v>
          </cell>
          <cell r="AC123" t="str">
            <v/>
          </cell>
          <cell r="AD123">
            <v>100</v>
          </cell>
          <cell r="AE123">
            <v>992</v>
          </cell>
          <cell r="AF123">
            <v>992</v>
          </cell>
          <cell r="AI123">
            <v>390</v>
          </cell>
          <cell r="AJ123">
            <v>0</v>
          </cell>
          <cell r="AK123">
            <v>390</v>
          </cell>
          <cell r="AL123">
            <v>513</v>
          </cell>
          <cell r="AM123">
            <v>470</v>
          </cell>
          <cell r="AN123">
            <v>1316</v>
          </cell>
          <cell r="AO123">
            <v>1205</v>
          </cell>
        </row>
        <row r="124">
          <cell r="B124" t="str">
            <v>น้ำเกลี้ยง</v>
          </cell>
          <cell r="L124">
            <v>30</v>
          </cell>
          <cell r="M124">
            <v>65</v>
          </cell>
          <cell r="N124">
            <v>12</v>
          </cell>
          <cell r="AC124" t="str">
            <v/>
          </cell>
          <cell r="AD124" t="str">
            <v/>
          </cell>
          <cell r="AE124">
            <v>55</v>
          </cell>
          <cell r="AF124">
            <v>55</v>
          </cell>
          <cell r="AJ124">
            <v>0</v>
          </cell>
          <cell r="AK124">
            <v>0</v>
          </cell>
          <cell r="AM124">
            <v>0</v>
          </cell>
          <cell r="AO124">
            <v>0</v>
          </cell>
        </row>
        <row r="125">
          <cell r="B125" t="str">
            <v>ภูสิงห์</v>
          </cell>
          <cell r="C125">
            <v>8</v>
          </cell>
          <cell r="D125">
            <v>8</v>
          </cell>
          <cell r="E125">
            <v>4</v>
          </cell>
          <cell r="F125">
            <v>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151</v>
          </cell>
          <cell r="L125">
            <v>151</v>
          </cell>
          <cell r="M125">
            <v>141</v>
          </cell>
          <cell r="N125">
            <v>29</v>
          </cell>
          <cell r="O125">
            <v>0</v>
          </cell>
          <cell r="AC125" t="str">
            <v/>
          </cell>
          <cell r="AD125" t="str">
            <v/>
          </cell>
          <cell r="AE125">
            <v>141</v>
          </cell>
          <cell r="AF125">
            <v>141</v>
          </cell>
          <cell r="AI125">
            <v>39</v>
          </cell>
          <cell r="AJ125">
            <v>0</v>
          </cell>
          <cell r="AK125">
            <v>39</v>
          </cell>
          <cell r="AL125">
            <v>25</v>
          </cell>
          <cell r="AM125">
            <v>22</v>
          </cell>
          <cell r="AN125">
            <v>640</v>
          </cell>
          <cell r="AO125">
            <v>564</v>
          </cell>
        </row>
        <row r="126">
          <cell r="B126" t="str">
            <v>กาฬสินธุ์</v>
          </cell>
          <cell r="C126">
            <v>343</v>
          </cell>
          <cell r="D126">
            <v>316</v>
          </cell>
          <cell r="E126">
            <v>2</v>
          </cell>
          <cell r="F126">
            <v>2</v>
          </cell>
          <cell r="G126">
            <v>2.7</v>
          </cell>
          <cell r="H126">
            <v>3.93</v>
          </cell>
          <cell r="I126">
            <v>1350</v>
          </cell>
          <cell r="J126">
            <v>1965</v>
          </cell>
          <cell r="K126">
            <v>395</v>
          </cell>
          <cell r="L126">
            <v>395</v>
          </cell>
          <cell r="M126">
            <v>137</v>
          </cell>
          <cell r="N126">
            <v>51</v>
          </cell>
          <cell r="O126">
            <v>192</v>
          </cell>
          <cell r="P126">
            <v>73</v>
          </cell>
          <cell r="Q126">
            <v>53</v>
          </cell>
          <cell r="U126">
            <v>0</v>
          </cell>
          <cell r="V126">
            <v>0</v>
          </cell>
          <cell r="W126">
            <v>20</v>
          </cell>
          <cell r="X126">
            <v>0</v>
          </cell>
          <cell r="Y126">
            <v>2</v>
          </cell>
          <cell r="Z126">
            <v>3</v>
          </cell>
          <cell r="AA126">
            <v>1</v>
          </cell>
          <cell r="AB126">
            <v>3</v>
          </cell>
          <cell r="AC126">
            <v>500</v>
          </cell>
          <cell r="AD126">
            <v>1000</v>
          </cell>
          <cell r="AE126">
            <v>399</v>
          </cell>
          <cell r="AF126">
            <v>373</v>
          </cell>
          <cell r="AG126">
            <v>4</v>
          </cell>
          <cell r="AH126">
            <v>30</v>
          </cell>
          <cell r="AI126">
            <v>7</v>
          </cell>
          <cell r="AJ126">
            <v>79</v>
          </cell>
          <cell r="AK126">
            <v>86</v>
          </cell>
          <cell r="AL126">
            <v>3</v>
          </cell>
          <cell r="AM126">
            <v>19</v>
          </cell>
          <cell r="AN126">
            <v>429</v>
          </cell>
          <cell r="AO126">
            <v>221</v>
          </cell>
        </row>
        <row r="127">
          <cell r="B127" t="str">
            <v>เมืองกาฬสินธุ์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/>
          </cell>
          <cell r="J127" t="str">
            <v/>
          </cell>
          <cell r="K127">
            <v>51</v>
          </cell>
          <cell r="L127">
            <v>51</v>
          </cell>
          <cell r="M127">
            <v>20</v>
          </cell>
          <cell r="N127">
            <v>22</v>
          </cell>
          <cell r="O127">
            <v>40</v>
          </cell>
          <cell r="AC127" t="str">
            <v/>
          </cell>
          <cell r="AD127" t="str">
            <v/>
          </cell>
          <cell r="AE127">
            <v>54</v>
          </cell>
          <cell r="AF127">
            <v>54</v>
          </cell>
          <cell r="AI127">
            <v>0</v>
          </cell>
          <cell r="AJ127">
            <v>14</v>
          </cell>
          <cell r="AK127">
            <v>14</v>
          </cell>
          <cell r="AL127">
            <v>0</v>
          </cell>
          <cell r="AM127">
            <v>3</v>
          </cell>
          <cell r="AO127">
            <v>214</v>
          </cell>
        </row>
        <row r="128">
          <cell r="B128" t="str">
            <v>กมลาไสย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1</v>
          </cell>
          <cell r="N128">
            <v>1</v>
          </cell>
          <cell r="AC128" t="str">
            <v/>
          </cell>
          <cell r="AD128" t="str">
            <v/>
          </cell>
          <cell r="AE128">
            <v>2</v>
          </cell>
          <cell r="AF128">
            <v>2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</row>
        <row r="129">
          <cell r="B129" t="str">
            <v>กุฉินารายณ์</v>
          </cell>
          <cell r="C129">
            <v>12</v>
          </cell>
          <cell r="D129">
            <v>12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16</v>
          </cell>
          <cell r="L129">
            <v>16</v>
          </cell>
          <cell r="M129">
            <v>9</v>
          </cell>
          <cell r="AC129" t="str">
            <v/>
          </cell>
          <cell r="AD129" t="str">
            <v/>
          </cell>
          <cell r="AE129">
            <v>17</v>
          </cell>
          <cell r="AF129">
            <v>17</v>
          </cell>
          <cell r="AI129">
            <v>0</v>
          </cell>
          <cell r="AJ129">
            <v>5</v>
          </cell>
          <cell r="AK129">
            <v>5</v>
          </cell>
          <cell r="AL129">
            <v>0</v>
          </cell>
          <cell r="AM129">
            <v>1</v>
          </cell>
          <cell r="AO129">
            <v>200</v>
          </cell>
        </row>
        <row r="130">
          <cell r="B130" t="str">
            <v>ท่าคันโท</v>
          </cell>
          <cell r="C130">
            <v>90</v>
          </cell>
          <cell r="D130">
            <v>35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30</v>
          </cell>
          <cell r="L130">
            <v>30</v>
          </cell>
          <cell r="M130">
            <v>18</v>
          </cell>
          <cell r="N130">
            <v>8</v>
          </cell>
          <cell r="AC130" t="str">
            <v/>
          </cell>
          <cell r="AD130" t="str">
            <v/>
          </cell>
          <cell r="AE130">
            <v>4</v>
          </cell>
          <cell r="AF130">
            <v>8</v>
          </cell>
          <cell r="AG130">
            <v>4</v>
          </cell>
          <cell r="AI130">
            <v>0</v>
          </cell>
          <cell r="AJ130">
            <v>4</v>
          </cell>
          <cell r="AK130">
            <v>4</v>
          </cell>
          <cell r="AL130">
            <v>0</v>
          </cell>
          <cell r="AM130">
            <v>1</v>
          </cell>
          <cell r="AN130">
            <v>0</v>
          </cell>
          <cell r="AO130">
            <v>250</v>
          </cell>
        </row>
        <row r="131">
          <cell r="B131" t="str">
            <v>ยางตลาด</v>
          </cell>
          <cell r="C131">
            <v>9</v>
          </cell>
          <cell r="D131">
            <v>9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 t="str">
            <v/>
          </cell>
          <cell r="J131" t="str">
            <v/>
          </cell>
          <cell r="K131">
            <v>0</v>
          </cell>
          <cell r="L131">
            <v>0</v>
          </cell>
          <cell r="M131">
            <v>4</v>
          </cell>
          <cell r="AC131" t="str">
            <v/>
          </cell>
          <cell r="AD131" t="str">
            <v/>
          </cell>
          <cell r="AE131">
            <v>0</v>
          </cell>
          <cell r="AF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</row>
        <row r="132">
          <cell r="B132" t="str">
            <v>สมเด็จ</v>
          </cell>
          <cell r="C132">
            <v>17</v>
          </cell>
          <cell r="D132">
            <v>19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</row>
        <row r="133">
          <cell r="B133" t="str">
            <v>สหัสขันธ์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36</v>
          </cell>
          <cell r="L133">
            <v>36</v>
          </cell>
          <cell r="M133">
            <v>10</v>
          </cell>
          <cell r="P133">
            <v>4</v>
          </cell>
          <cell r="Q133">
            <v>4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/>
          </cell>
          <cell r="AD133" t="str">
            <v/>
          </cell>
          <cell r="AE133">
            <v>28</v>
          </cell>
          <cell r="AF133">
            <v>28</v>
          </cell>
          <cell r="AG133">
            <v>0</v>
          </cell>
          <cell r="AH133">
            <v>0</v>
          </cell>
          <cell r="AI133">
            <v>0</v>
          </cell>
          <cell r="AJ133">
            <v>16</v>
          </cell>
          <cell r="AK133">
            <v>16</v>
          </cell>
          <cell r="AL133">
            <v>0</v>
          </cell>
          <cell r="AM133">
            <v>3</v>
          </cell>
          <cell r="AN133">
            <v>0</v>
          </cell>
          <cell r="AO133">
            <v>188</v>
          </cell>
        </row>
        <row r="134">
          <cell r="B134" t="str">
            <v>เขาวง</v>
          </cell>
          <cell r="C134">
            <v>4</v>
          </cell>
          <cell r="D134">
            <v>4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AC134" t="str">
            <v/>
          </cell>
          <cell r="AD134" t="str">
            <v/>
          </cell>
          <cell r="AE134">
            <v>5</v>
          </cell>
          <cell r="AF134">
            <v>5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</row>
        <row r="135">
          <cell r="B135" t="str">
            <v>ห้วยเม็ก</v>
          </cell>
          <cell r="C135">
            <v>25</v>
          </cell>
          <cell r="D135">
            <v>50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9</v>
          </cell>
          <cell r="L135">
            <v>9</v>
          </cell>
          <cell r="M135">
            <v>11</v>
          </cell>
          <cell r="AC135" t="str">
            <v/>
          </cell>
          <cell r="AD135" t="str">
            <v/>
          </cell>
          <cell r="AE135">
            <v>9</v>
          </cell>
          <cell r="AF135">
            <v>9</v>
          </cell>
          <cell r="AI135">
            <v>0</v>
          </cell>
          <cell r="AJ135">
            <v>6</v>
          </cell>
          <cell r="AK135">
            <v>6</v>
          </cell>
          <cell r="AL135">
            <v>0</v>
          </cell>
          <cell r="AM135">
            <v>1</v>
          </cell>
          <cell r="AO135">
            <v>167</v>
          </cell>
        </row>
        <row r="136">
          <cell r="B136" t="str">
            <v>คำม่วง</v>
          </cell>
          <cell r="C136">
            <v>52</v>
          </cell>
          <cell r="D136">
            <v>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 t="str">
            <v/>
          </cell>
          <cell r="J136" t="str">
            <v/>
          </cell>
          <cell r="K136">
            <v>34</v>
          </cell>
          <cell r="L136">
            <v>34</v>
          </cell>
          <cell r="M136">
            <v>6</v>
          </cell>
          <cell r="P136">
            <v>11</v>
          </cell>
          <cell r="Q136">
            <v>3</v>
          </cell>
          <cell r="U136">
            <v>0</v>
          </cell>
          <cell r="V136">
            <v>0</v>
          </cell>
          <cell r="W136">
            <v>8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/>
          </cell>
          <cell r="AD136" t="str">
            <v/>
          </cell>
          <cell r="AE136">
            <v>39</v>
          </cell>
          <cell r="AF136">
            <v>21</v>
          </cell>
          <cell r="AG136">
            <v>0</v>
          </cell>
          <cell r="AH136">
            <v>18</v>
          </cell>
          <cell r="AI136">
            <v>0</v>
          </cell>
          <cell r="AJ136">
            <v>3</v>
          </cell>
          <cell r="AK136">
            <v>3</v>
          </cell>
          <cell r="AL136">
            <v>0</v>
          </cell>
          <cell r="AM136">
            <v>0.54</v>
          </cell>
          <cell r="AO136">
            <v>180</v>
          </cell>
        </row>
        <row r="137">
          <cell r="B137" t="str">
            <v>ร่องคำ</v>
          </cell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AC137" t="str">
            <v/>
          </cell>
          <cell r="AD137" t="str">
            <v/>
          </cell>
          <cell r="AE137">
            <v>6</v>
          </cell>
          <cell r="AF137">
            <v>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</row>
        <row r="138">
          <cell r="B138" t="str">
            <v>หนองกุงศรี</v>
          </cell>
          <cell r="C138">
            <v>9</v>
          </cell>
          <cell r="D138">
            <v>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  <cell r="K138">
            <v>38</v>
          </cell>
          <cell r="L138">
            <v>38</v>
          </cell>
          <cell r="M138">
            <v>10</v>
          </cell>
          <cell r="O138">
            <v>7</v>
          </cell>
          <cell r="AC138" t="str">
            <v/>
          </cell>
          <cell r="AD138" t="str">
            <v/>
          </cell>
          <cell r="AE138">
            <v>43</v>
          </cell>
          <cell r="AF138">
            <v>43</v>
          </cell>
          <cell r="AI138">
            <v>0</v>
          </cell>
          <cell r="AJ138">
            <v>3</v>
          </cell>
          <cell r="AK138">
            <v>3</v>
          </cell>
          <cell r="AL138">
            <v>0</v>
          </cell>
          <cell r="AM138">
            <v>0.63</v>
          </cell>
          <cell r="AN138">
            <v>0</v>
          </cell>
          <cell r="AO138">
            <v>210</v>
          </cell>
        </row>
        <row r="139">
          <cell r="B139" t="str">
            <v>นามน</v>
          </cell>
          <cell r="C139">
            <v>10</v>
          </cell>
          <cell r="D139">
            <v>10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/>
          </cell>
          <cell r="J139" t="str">
            <v/>
          </cell>
          <cell r="K139">
            <v>18</v>
          </cell>
          <cell r="L139">
            <v>18</v>
          </cell>
          <cell r="M139">
            <v>12</v>
          </cell>
          <cell r="AC139" t="str">
            <v/>
          </cell>
          <cell r="AD139" t="str">
            <v/>
          </cell>
          <cell r="AE139">
            <v>18</v>
          </cell>
          <cell r="AF139">
            <v>18</v>
          </cell>
          <cell r="AI139">
            <v>0</v>
          </cell>
          <cell r="AJ139">
            <v>8</v>
          </cell>
          <cell r="AK139">
            <v>8</v>
          </cell>
          <cell r="AL139">
            <v>0</v>
          </cell>
          <cell r="AM139">
            <v>1</v>
          </cell>
          <cell r="AO139">
            <v>125</v>
          </cell>
        </row>
        <row r="140">
          <cell r="B140" t="str">
            <v>ห้วยผึ้ง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31</v>
          </cell>
          <cell r="L140">
            <v>31</v>
          </cell>
          <cell r="M140">
            <v>20</v>
          </cell>
          <cell r="N140">
            <v>4</v>
          </cell>
          <cell r="AC140" t="str">
            <v/>
          </cell>
          <cell r="AD140" t="str">
            <v/>
          </cell>
          <cell r="AE140">
            <v>40</v>
          </cell>
          <cell r="AF140">
            <v>40</v>
          </cell>
          <cell r="AI140">
            <v>1</v>
          </cell>
          <cell r="AJ140">
            <v>7</v>
          </cell>
          <cell r="AK140">
            <v>8</v>
          </cell>
          <cell r="AL140">
            <v>0</v>
          </cell>
          <cell r="AM140">
            <v>2</v>
          </cell>
          <cell r="AN140">
            <v>0</v>
          </cell>
          <cell r="AO140">
            <v>250</v>
          </cell>
        </row>
        <row r="141">
          <cell r="B141" t="str">
            <v>สามชัย</v>
          </cell>
          <cell r="C141">
            <v>84</v>
          </cell>
          <cell r="D141">
            <v>85</v>
          </cell>
          <cell r="E141">
            <v>2</v>
          </cell>
          <cell r="F141">
            <v>2</v>
          </cell>
          <cell r="G141">
            <v>2.7</v>
          </cell>
          <cell r="H141">
            <v>3.93</v>
          </cell>
          <cell r="I141">
            <v>1350</v>
          </cell>
          <cell r="J141">
            <v>1965</v>
          </cell>
          <cell r="K141">
            <v>99</v>
          </cell>
          <cell r="L141">
            <v>99</v>
          </cell>
          <cell r="M141">
            <v>6</v>
          </cell>
          <cell r="N141">
            <v>16</v>
          </cell>
          <cell r="O141">
            <v>145</v>
          </cell>
          <cell r="P141">
            <v>58</v>
          </cell>
          <cell r="Q141">
            <v>46</v>
          </cell>
          <cell r="U141">
            <v>0</v>
          </cell>
          <cell r="V141">
            <v>0</v>
          </cell>
          <cell r="W141">
            <v>12</v>
          </cell>
          <cell r="X141">
            <v>0</v>
          </cell>
          <cell r="Y141">
            <v>2</v>
          </cell>
          <cell r="Z141">
            <v>3</v>
          </cell>
          <cell r="AA141">
            <v>1</v>
          </cell>
          <cell r="AB141">
            <v>3</v>
          </cell>
          <cell r="AC141">
            <v>500</v>
          </cell>
          <cell r="AD141">
            <v>1000</v>
          </cell>
          <cell r="AE141">
            <v>105</v>
          </cell>
          <cell r="AF141">
            <v>93</v>
          </cell>
          <cell r="AG141">
            <v>0</v>
          </cell>
          <cell r="AH141">
            <v>12</v>
          </cell>
          <cell r="AI141">
            <v>6</v>
          </cell>
          <cell r="AJ141">
            <v>0</v>
          </cell>
          <cell r="AK141">
            <v>6</v>
          </cell>
          <cell r="AL141">
            <v>3</v>
          </cell>
          <cell r="AM141">
            <v>4</v>
          </cell>
          <cell r="AN141">
            <v>571</v>
          </cell>
          <cell r="AO141">
            <v>667</v>
          </cell>
        </row>
        <row r="142">
          <cell r="B142" t="str">
            <v>นาคู</v>
          </cell>
          <cell r="C142">
            <v>28</v>
          </cell>
          <cell r="D142">
            <v>28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J142" t="str">
            <v/>
          </cell>
          <cell r="K142">
            <v>0</v>
          </cell>
          <cell r="L142">
            <v>0</v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</row>
        <row r="143">
          <cell r="B143" t="str">
            <v>ดอนจาน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33</v>
          </cell>
          <cell r="L143">
            <v>33</v>
          </cell>
          <cell r="M143">
            <v>10</v>
          </cell>
          <cell r="AC143" t="str">
            <v/>
          </cell>
          <cell r="AD143" t="str">
            <v/>
          </cell>
          <cell r="AE143">
            <v>29</v>
          </cell>
          <cell r="AF143">
            <v>29</v>
          </cell>
          <cell r="AI143">
            <v>0</v>
          </cell>
          <cell r="AJ143">
            <v>13</v>
          </cell>
          <cell r="AK143">
            <v>13</v>
          </cell>
          <cell r="AL143">
            <v>0</v>
          </cell>
          <cell r="AM143">
            <v>2</v>
          </cell>
          <cell r="AO143">
            <v>154</v>
          </cell>
        </row>
        <row r="144">
          <cell r="B144" t="str">
            <v>ฆ้องชัย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 t="str">
            <v/>
          </cell>
          <cell r="J144" t="str">
            <v/>
          </cell>
          <cell r="K144">
            <v>0</v>
          </cell>
          <cell r="L144">
            <v>0</v>
          </cell>
          <cell r="AC144" t="str">
            <v/>
          </cell>
          <cell r="AD144" t="str">
            <v/>
          </cell>
          <cell r="AE144">
            <v>0</v>
          </cell>
          <cell r="AF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</row>
        <row r="145">
          <cell r="B145" t="str">
            <v>สุรินทร์</v>
          </cell>
          <cell r="C145">
            <v>691</v>
          </cell>
          <cell r="D145">
            <v>638</v>
          </cell>
          <cell r="E145">
            <v>109</v>
          </cell>
          <cell r="F145">
            <v>109</v>
          </cell>
          <cell r="G145">
            <v>1.9</v>
          </cell>
          <cell r="H145">
            <v>0</v>
          </cell>
          <cell r="I145">
            <v>17</v>
          </cell>
          <cell r="J145">
            <v>0</v>
          </cell>
          <cell r="K145">
            <v>463</v>
          </cell>
          <cell r="L145">
            <v>463</v>
          </cell>
          <cell r="M145">
            <v>836</v>
          </cell>
          <cell r="N145">
            <v>30</v>
          </cell>
          <cell r="O145">
            <v>507</v>
          </cell>
          <cell r="P145">
            <v>59</v>
          </cell>
          <cell r="Q145">
            <v>64</v>
          </cell>
          <cell r="U145">
            <v>5</v>
          </cell>
          <cell r="V145">
            <v>0</v>
          </cell>
          <cell r="W145">
            <v>0</v>
          </cell>
          <cell r="X145">
            <v>0</v>
          </cell>
          <cell r="Y145">
            <v>1</v>
          </cell>
          <cell r="Z145">
            <v>4</v>
          </cell>
          <cell r="AA145">
            <v>2</v>
          </cell>
          <cell r="AB145">
            <v>2.1800000000000002</v>
          </cell>
          <cell r="AC145">
            <v>2000</v>
          </cell>
          <cell r="AD145">
            <v>545</v>
          </cell>
          <cell r="AE145">
            <v>968</v>
          </cell>
          <cell r="AF145">
            <v>973</v>
          </cell>
          <cell r="AG145">
            <v>5</v>
          </cell>
          <cell r="AH145">
            <v>0</v>
          </cell>
          <cell r="AI145">
            <v>142</v>
          </cell>
          <cell r="AJ145">
            <v>109</v>
          </cell>
          <cell r="AK145">
            <v>251</v>
          </cell>
          <cell r="AL145">
            <v>67.39</v>
          </cell>
          <cell r="AM145">
            <v>101</v>
          </cell>
          <cell r="AN145">
            <v>475</v>
          </cell>
          <cell r="AO145">
            <v>402</v>
          </cell>
        </row>
        <row r="146">
          <cell r="B146" t="str">
            <v>เมืองสุรินทร์</v>
          </cell>
          <cell r="C146">
            <v>20</v>
          </cell>
          <cell r="D146">
            <v>18</v>
          </cell>
          <cell r="E146">
            <v>1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3</v>
          </cell>
          <cell r="AC146" t="str">
            <v/>
          </cell>
          <cell r="AD146" t="str">
            <v/>
          </cell>
          <cell r="AE146">
            <v>9</v>
          </cell>
          <cell r="AF146">
            <v>9</v>
          </cell>
          <cell r="AI146">
            <v>0</v>
          </cell>
          <cell r="AJ146">
            <v>2</v>
          </cell>
          <cell r="AK146">
            <v>2</v>
          </cell>
          <cell r="AL146">
            <v>0</v>
          </cell>
          <cell r="AM146">
            <v>0.36</v>
          </cell>
          <cell r="AO146">
            <v>180</v>
          </cell>
        </row>
        <row r="147">
          <cell r="B147" t="str">
            <v>ท่าตูม</v>
          </cell>
          <cell r="C147">
            <v>11</v>
          </cell>
          <cell r="D147">
            <v>11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 t="str">
            <v/>
          </cell>
          <cell r="J147" t="str">
            <v/>
          </cell>
          <cell r="K147">
            <v>0</v>
          </cell>
          <cell r="L147">
            <v>0</v>
          </cell>
          <cell r="M147">
            <v>5</v>
          </cell>
          <cell r="AC147" t="str">
            <v/>
          </cell>
          <cell r="AD147" t="str">
            <v/>
          </cell>
          <cell r="AE147">
            <v>10</v>
          </cell>
          <cell r="AF147">
            <v>10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O147">
            <v>0</v>
          </cell>
        </row>
        <row r="148">
          <cell r="B148" t="str">
            <v>ปราสาท</v>
          </cell>
          <cell r="C148">
            <v>1</v>
          </cell>
          <cell r="D148">
            <v>1</v>
          </cell>
          <cell r="E148">
            <v>1</v>
          </cell>
          <cell r="F148">
            <v>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7</v>
          </cell>
          <cell r="L148">
            <v>7</v>
          </cell>
          <cell r="M148">
            <v>20</v>
          </cell>
          <cell r="AC148" t="str">
            <v/>
          </cell>
          <cell r="AD148" t="str">
            <v/>
          </cell>
          <cell r="AE148">
            <v>22</v>
          </cell>
          <cell r="AF148">
            <v>22</v>
          </cell>
          <cell r="AI148">
            <v>2</v>
          </cell>
          <cell r="AJ148">
            <v>0</v>
          </cell>
          <cell r="AK148">
            <v>2</v>
          </cell>
          <cell r="AL148">
            <v>0.68</v>
          </cell>
          <cell r="AM148">
            <v>0.7</v>
          </cell>
          <cell r="AN148">
            <v>339</v>
          </cell>
          <cell r="AO148">
            <v>350</v>
          </cell>
        </row>
        <row r="149">
          <cell r="B149" t="str">
            <v>รัตนบุรี</v>
          </cell>
          <cell r="C149">
            <v>27</v>
          </cell>
          <cell r="D149">
            <v>27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 t="str">
            <v/>
          </cell>
          <cell r="J149" t="str">
            <v/>
          </cell>
          <cell r="K149">
            <v>0</v>
          </cell>
          <cell r="L149">
            <v>0</v>
          </cell>
          <cell r="M149">
            <v>12</v>
          </cell>
          <cell r="AC149" t="str">
            <v/>
          </cell>
          <cell r="AD149" t="str">
            <v/>
          </cell>
          <cell r="AE149">
            <v>27</v>
          </cell>
          <cell r="AF149">
            <v>27</v>
          </cell>
          <cell r="AI149">
            <v>2</v>
          </cell>
          <cell r="AJ149">
            <v>0</v>
          </cell>
          <cell r="AK149">
            <v>2</v>
          </cell>
          <cell r="AL149">
            <v>0.62</v>
          </cell>
          <cell r="AM149">
            <v>0.64</v>
          </cell>
          <cell r="AN149">
            <v>308</v>
          </cell>
          <cell r="AO149">
            <v>320</v>
          </cell>
        </row>
        <row r="150">
          <cell r="B150" t="str">
            <v>ศีขรภูมิ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5</v>
          </cell>
          <cell r="AC150" t="str">
            <v/>
          </cell>
          <cell r="AD150" t="str">
            <v/>
          </cell>
          <cell r="AE150">
            <v>5</v>
          </cell>
          <cell r="AF150">
            <v>5</v>
          </cell>
          <cell r="AI150">
            <v>1</v>
          </cell>
          <cell r="AJ150">
            <v>0</v>
          </cell>
          <cell r="AK150">
            <v>1</v>
          </cell>
          <cell r="AL150">
            <v>0.34</v>
          </cell>
          <cell r="AM150">
            <v>0.35</v>
          </cell>
          <cell r="AN150">
            <v>337</v>
          </cell>
          <cell r="AO150">
            <v>350</v>
          </cell>
        </row>
        <row r="151">
          <cell r="B151" t="str">
            <v>สังขะ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J151" t="str">
            <v/>
          </cell>
          <cell r="K151">
            <v>59</v>
          </cell>
          <cell r="L151">
            <v>59</v>
          </cell>
          <cell r="M151">
            <v>195</v>
          </cell>
          <cell r="AC151" t="str">
            <v/>
          </cell>
          <cell r="AD151" t="str">
            <v/>
          </cell>
          <cell r="AE151">
            <v>196</v>
          </cell>
          <cell r="AF151">
            <v>196</v>
          </cell>
          <cell r="AI151">
            <v>0</v>
          </cell>
          <cell r="AJ151">
            <v>107</v>
          </cell>
          <cell r="AK151">
            <v>107</v>
          </cell>
          <cell r="AL151">
            <v>0</v>
          </cell>
          <cell r="AM151">
            <v>30</v>
          </cell>
          <cell r="AN151">
            <v>0</v>
          </cell>
          <cell r="AO151">
            <v>280</v>
          </cell>
        </row>
        <row r="152">
          <cell r="B152" t="str">
            <v>สำโรงทาบ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 t="str">
            <v/>
          </cell>
          <cell r="J152" t="str">
            <v/>
          </cell>
          <cell r="K152">
            <v>0</v>
          </cell>
          <cell r="L152">
            <v>0</v>
          </cell>
          <cell r="AC152" t="str">
            <v/>
          </cell>
          <cell r="AD152" t="str">
            <v/>
          </cell>
          <cell r="AE152">
            <v>6</v>
          </cell>
          <cell r="AF152">
            <v>6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</row>
        <row r="153">
          <cell r="B153" t="str">
            <v>กาบเชิง</v>
          </cell>
          <cell r="C153">
            <v>231</v>
          </cell>
          <cell r="D153">
            <v>231</v>
          </cell>
          <cell r="E153">
            <v>3</v>
          </cell>
          <cell r="F153">
            <v>3</v>
          </cell>
          <cell r="G153">
            <v>1.9</v>
          </cell>
          <cell r="H153">
            <v>0</v>
          </cell>
          <cell r="I153">
            <v>633</v>
          </cell>
          <cell r="J153">
            <v>0</v>
          </cell>
          <cell r="K153">
            <v>57</v>
          </cell>
          <cell r="L153">
            <v>57</v>
          </cell>
          <cell r="M153">
            <v>95</v>
          </cell>
          <cell r="N153">
            <v>12</v>
          </cell>
          <cell r="AC153" t="str">
            <v/>
          </cell>
          <cell r="AD153" t="str">
            <v/>
          </cell>
          <cell r="AE153">
            <v>91</v>
          </cell>
          <cell r="AF153">
            <v>91</v>
          </cell>
          <cell r="AI153">
            <v>1</v>
          </cell>
          <cell r="AJ153">
            <v>0</v>
          </cell>
          <cell r="AK153">
            <v>1</v>
          </cell>
          <cell r="AL153">
            <v>0.75</v>
          </cell>
          <cell r="AM153">
            <v>0.76</v>
          </cell>
          <cell r="AN153">
            <v>750</v>
          </cell>
          <cell r="AO153">
            <v>760</v>
          </cell>
        </row>
        <row r="154">
          <cell r="B154" t="str">
            <v>บัวเชด</v>
          </cell>
          <cell r="C154">
            <v>234</v>
          </cell>
          <cell r="D154">
            <v>183</v>
          </cell>
          <cell r="E154">
            <v>104</v>
          </cell>
          <cell r="F154">
            <v>104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114</v>
          </cell>
          <cell r="L154">
            <v>114</v>
          </cell>
          <cell r="M154">
            <v>298</v>
          </cell>
          <cell r="P154">
            <v>33</v>
          </cell>
          <cell r="Q154">
            <v>38</v>
          </cell>
          <cell r="U154">
            <v>5</v>
          </cell>
          <cell r="V154">
            <v>0</v>
          </cell>
          <cell r="W154">
            <v>0</v>
          </cell>
          <cell r="X154">
            <v>0</v>
          </cell>
          <cell r="Y154">
            <v>1</v>
          </cell>
          <cell r="Z154">
            <v>3</v>
          </cell>
          <cell r="AA154">
            <v>2</v>
          </cell>
          <cell r="AB154">
            <v>2</v>
          </cell>
          <cell r="AC154">
            <v>2000</v>
          </cell>
          <cell r="AD154">
            <v>667</v>
          </cell>
          <cell r="AE154">
            <v>298</v>
          </cell>
          <cell r="AF154">
            <v>303</v>
          </cell>
          <cell r="AG154">
            <v>5</v>
          </cell>
          <cell r="AH154">
            <v>0</v>
          </cell>
          <cell r="AI154">
            <v>123</v>
          </cell>
          <cell r="AJ154">
            <v>0</v>
          </cell>
          <cell r="AK154">
            <v>123</v>
          </cell>
          <cell r="AL154">
            <v>60</v>
          </cell>
          <cell r="AM154">
            <v>62</v>
          </cell>
          <cell r="AN154">
            <v>490</v>
          </cell>
          <cell r="AO154">
            <v>504</v>
          </cell>
        </row>
        <row r="155">
          <cell r="B155" t="str">
            <v>พนมดงรัก</v>
          </cell>
          <cell r="C155">
            <v>167</v>
          </cell>
          <cell r="D155">
            <v>167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 t="str">
            <v/>
          </cell>
          <cell r="J155" t="str">
            <v/>
          </cell>
          <cell r="K155">
            <v>226</v>
          </cell>
          <cell r="L155">
            <v>226</v>
          </cell>
          <cell r="M155">
            <v>181</v>
          </cell>
          <cell r="N155">
            <v>11</v>
          </cell>
          <cell r="O155">
            <v>507</v>
          </cell>
          <cell r="P155">
            <v>26</v>
          </cell>
          <cell r="Q155">
            <v>26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0.18</v>
          </cell>
          <cell r="AC155" t="str">
            <v/>
          </cell>
          <cell r="AD155">
            <v>180</v>
          </cell>
          <cell r="AE155">
            <v>294</v>
          </cell>
          <cell r="AF155">
            <v>294</v>
          </cell>
          <cell r="AG155">
            <v>0</v>
          </cell>
          <cell r="AH155">
            <v>0</v>
          </cell>
          <cell r="AI155">
            <v>13</v>
          </cell>
          <cell r="AJ155">
            <v>0</v>
          </cell>
          <cell r="AK155">
            <v>13</v>
          </cell>
          <cell r="AL155">
            <v>5</v>
          </cell>
          <cell r="AM155">
            <v>6</v>
          </cell>
          <cell r="AN155">
            <v>348</v>
          </cell>
          <cell r="AO155">
            <v>462</v>
          </cell>
        </row>
        <row r="156">
          <cell r="B156" t="str">
            <v>ศรีณรงค์</v>
          </cell>
          <cell r="L156">
            <v>0</v>
          </cell>
          <cell r="M156">
            <v>22</v>
          </cell>
          <cell r="N156">
            <v>7</v>
          </cell>
          <cell r="AC156" t="str">
            <v/>
          </cell>
          <cell r="AD156" t="str">
            <v/>
          </cell>
          <cell r="AE156">
            <v>10</v>
          </cell>
          <cell r="AF156">
            <v>10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O156">
            <v>0</v>
          </cell>
        </row>
        <row r="157">
          <cell r="B157" t="str">
            <v>บุรีรัมย์</v>
          </cell>
          <cell r="C157">
            <v>1609</v>
          </cell>
          <cell r="D157">
            <v>2060</v>
          </cell>
          <cell r="E157">
            <v>401</v>
          </cell>
          <cell r="F157">
            <v>451</v>
          </cell>
          <cell r="G157">
            <v>195.89999999999998</v>
          </cell>
          <cell r="H157">
            <v>32.5</v>
          </cell>
          <cell r="I157">
            <v>489</v>
          </cell>
          <cell r="J157">
            <v>72</v>
          </cell>
          <cell r="K157">
            <v>1100</v>
          </cell>
          <cell r="L157">
            <v>1100</v>
          </cell>
          <cell r="M157">
            <v>1651</v>
          </cell>
          <cell r="N157">
            <v>508</v>
          </cell>
          <cell r="O157">
            <v>1905</v>
          </cell>
          <cell r="P157">
            <v>49</v>
          </cell>
          <cell r="Q157">
            <v>70</v>
          </cell>
          <cell r="U157">
            <v>22</v>
          </cell>
          <cell r="V157">
            <v>14</v>
          </cell>
          <cell r="W157">
            <v>1</v>
          </cell>
          <cell r="X157">
            <v>0</v>
          </cell>
          <cell r="Y157">
            <v>6</v>
          </cell>
          <cell r="Z157">
            <v>9</v>
          </cell>
          <cell r="AA157">
            <v>4</v>
          </cell>
          <cell r="AB157">
            <v>11</v>
          </cell>
          <cell r="AC157">
            <v>667</v>
          </cell>
          <cell r="AD157">
            <v>1222</v>
          </cell>
          <cell r="AE157">
            <v>2879</v>
          </cell>
          <cell r="AF157">
            <v>2912</v>
          </cell>
          <cell r="AG157">
            <v>34</v>
          </cell>
          <cell r="AH157">
            <v>1</v>
          </cell>
          <cell r="AI157">
            <v>594</v>
          </cell>
          <cell r="AJ157">
            <v>1212</v>
          </cell>
          <cell r="AK157">
            <v>1805</v>
          </cell>
          <cell r="AL157">
            <v>361.11</v>
          </cell>
          <cell r="AM157">
            <v>727</v>
          </cell>
          <cell r="AN157">
            <v>608</v>
          </cell>
          <cell r="AO157">
            <v>403</v>
          </cell>
        </row>
        <row r="158">
          <cell r="B158" t="str">
            <v>เมืองบุรีรัมย์</v>
          </cell>
          <cell r="C158">
            <v>10</v>
          </cell>
          <cell r="D158">
            <v>8</v>
          </cell>
          <cell r="E158">
            <v>3</v>
          </cell>
          <cell r="F158">
            <v>3</v>
          </cell>
          <cell r="G158">
            <v>0.3</v>
          </cell>
          <cell r="H158">
            <v>1</v>
          </cell>
          <cell r="I158">
            <v>100</v>
          </cell>
          <cell r="J158">
            <v>333</v>
          </cell>
          <cell r="K158">
            <v>47</v>
          </cell>
          <cell r="L158">
            <v>47</v>
          </cell>
          <cell r="M158">
            <v>5</v>
          </cell>
          <cell r="AC158" t="str">
            <v/>
          </cell>
          <cell r="AD158" t="str">
            <v/>
          </cell>
          <cell r="AE158">
            <v>52</v>
          </cell>
          <cell r="AF158">
            <v>52</v>
          </cell>
          <cell r="AI158">
            <v>1</v>
          </cell>
          <cell r="AJ158">
            <v>0</v>
          </cell>
          <cell r="AK158">
            <v>1</v>
          </cell>
          <cell r="AL158">
            <v>0.75</v>
          </cell>
          <cell r="AM158">
            <v>0.83</v>
          </cell>
          <cell r="AN158">
            <v>750</v>
          </cell>
          <cell r="AO158">
            <v>830</v>
          </cell>
        </row>
        <row r="159">
          <cell r="B159" t="str">
            <v>นางรอง</v>
          </cell>
          <cell r="C159">
            <v>63</v>
          </cell>
          <cell r="D159">
            <v>63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11</v>
          </cell>
          <cell r="L159">
            <v>11</v>
          </cell>
          <cell r="M159">
            <v>20</v>
          </cell>
          <cell r="N159">
            <v>17</v>
          </cell>
          <cell r="AC159" t="str">
            <v/>
          </cell>
          <cell r="AD159" t="str">
            <v/>
          </cell>
          <cell r="AE159">
            <v>66</v>
          </cell>
          <cell r="AF159">
            <v>66</v>
          </cell>
          <cell r="AI159">
            <v>2</v>
          </cell>
          <cell r="AJ159">
            <v>42</v>
          </cell>
          <cell r="AK159">
            <v>44</v>
          </cell>
          <cell r="AL159">
            <v>1</v>
          </cell>
          <cell r="AM159">
            <v>14</v>
          </cell>
          <cell r="AN159">
            <v>668</v>
          </cell>
          <cell r="AO159">
            <v>318</v>
          </cell>
        </row>
        <row r="160">
          <cell r="B160" t="str">
            <v>บ้านกรวด</v>
          </cell>
          <cell r="C160">
            <v>188</v>
          </cell>
          <cell r="D160">
            <v>237</v>
          </cell>
          <cell r="E160">
            <v>35</v>
          </cell>
          <cell r="F160">
            <v>35</v>
          </cell>
          <cell r="G160">
            <v>0</v>
          </cell>
          <cell r="H160">
            <v>24</v>
          </cell>
          <cell r="I160">
            <v>0</v>
          </cell>
          <cell r="J160">
            <v>686</v>
          </cell>
          <cell r="K160">
            <v>125</v>
          </cell>
          <cell r="L160">
            <v>125</v>
          </cell>
          <cell r="M160">
            <v>241</v>
          </cell>
          <cell r="N160">
            <v>8</v>
          </cell>
          <cell r="P160">
            <v>13</v>
          </cell>
          <cell r="Q160">
            <v>12</v>
          </cell>
          <cell r="U160">
            <v>0</v>
          </cell>
          <cell r="V160">
            <v>3</v>
          </cell>
          <cell r="W160">
            <v>1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/>
          </cell>
          <cell r="AD160" t="str">
            <v/>
          </cell>
          <cell r="AE160">
            <v>358</v>
          </cell>
          <cell r="AF160">
            <v>357</v>
          </cell>
          <cell r="AG160">
            <v>0</v>
          </cell>
          <cell r="AH160">
            <v>1</v>
          </cell>
          <cell r="AI160">
            <v>46</v>
          </cell>
          <cell r="AJ160">
            <v>185</v>
          </cell>
          <cell r="AK160">
            <v>230</v>
          </cell>
          <cell r="AL160">
            <v>16</v>
          </cell>
          <cell r="AM160">
            <v>56</v>
          </cell>
          <cell r="AN160">
            <v>348</v>
          </cell>
          <cell r="AO160">
            <v>243</v>
          </cell>
        </row>
        <row r="161">
          <cell r="B161" t="str">
            <v>ประโคนชัย</v>
          </cell>
          <cell r="C161">
            <v>14</v>
          </cell>
          <cell r="D161">
            <v>12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J161" t="str">
            <v/>
          </cell>
          <cell r="L161">
            <v>0</v>
          </cell>
          <cell r="M161">
            <v>6</v>
          </cell>
          <cell r="AC161" t="str">
            <v/>
          </cell>
          <cell r="AD161" t="str">
            <v/>
          </cell>
          <cell r="AE161">
            <v>12</v>
          </cell>
          <cell r="AF161">
            <v>12</v>
          </cell>
          <cell r="AJ161">
            <v>0</v>
          </cell>
          <cell r="AK161">
            <v>0</v>
          </cell>
          <cell r="AM161">
            <v>0</v>
          </cell>
          <cell r="AO161">
            <v>0</v>
          </cell>
        </row>
        <row r="162">
          <cell r="B162" t="str">
            <v>หนองกี่</v>
          </cell>
          <cell r="C162">
            <v>98</v>
          </cell>
          <cell r="D162">
            <v>98</v>
          </cell>
          <cell r="E162">
            <v>5</v>
          </cell>
          <cell r="F162">
            <v>5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35</v>
          </cell>
          <cell r="L162">
            <v>35</v>
          </cell>
          <cell r="M162">
            <v>88</v>
          </cell>
          <cell r="N162">
            <v>4</v>
          </cell>
          <cell r="AC162" t="str">
            <v/>
          </cell>
          <cell r="AD162" t="str">
            <v/>
          </cell>
          <cell r="AE162">
            <v>115</v>
          </cell>
          <cell r="AF162">
            <v>115</v>
          </cell>
          <cell r="AI162">
            <v>1</v>
          </cell>
          <cell r="AJ162">
            <v>91</v>
          </cell>
          <cell r="AK162">
            <v>92</v>
          </cell>
          <cell r="AL162">
            <v>0.36</v>
          </cell>
          <cell r="AM162">
            <v>19</v>
          </cell>
          <cell r="AN162">
            <v>362</v>
          </cell>
          <cell r="AO162">
            <v>207</v>
          </cell>
        </row>
        <row r="163">
          <cell r="B163" t="str">
            <v>สตึก</v>
          </cell>
          <cell r="C163">
            <v>1</v>
          </cell>
          <cell r="D163">
            <v>1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J163" t="str">
            <v/>
          </cell>
          <cell r="L163">
            <v>0</v>
          </cell>
          <cell r="M163">
            <v>3</v>
          </cell>
          <cell r="AC163" t="str">
            <v/>
          </cell>
          <cell r="AD163" t="str">
            <v/>
          </cell>
          <cell r="AE163">
            <v>13</v>
          </cell>
          <cell r="AF163">
            <v>13</v>
          </cell>
          <cell r="AJ163">
            <v>0</v>
          </cell>
          <cell r="AK163">
            <v>0</v>
          </cell>
          <cell r="AM163">
            <v>0</v>
          </cell>
          <cell r="AO163">
            <v>0</v>
          </cell>
        </row>
        <row r="164">
          <cell r="B164" t="str">
            <v>คูเมือง</v>
          </cell>
          <cell r="C164">
            <v>22</v>
          </cell>
          <cell r="D164">
            <v>51</v>
          </cell>
          <cell r="E164">
            <v>0</v>
          </cell>
          <cell r="F164">
            <v>18</v>
          </cell>
          <cell r="G164">
            <v>0</v>
          </cell>
          <cell r="H164">
            <v>0</v>
          </cell>
          <cell r="I164" t="str">
            <v/>
          </cell>
          <cell r="J164">
            <v>0</v>
          </cell>
          <cell r="K164">
            <v>2</v>
          </cell>
          <cell r="L164">
            <v>2</v>
          </cell>
          <cell r="M164">
            <v>19</v>
          </cell>
          <cell r="N164">
            <v>11</v>
          </cell>
          <cell r="AC164" t="str">
            <v/>
          </cell>
          <cell r="AD164" t="str">
            <v/>
          </cell>
          <cell r="AE164">
            <v>40</v>
          </cell>
          <cell r="AF164">
            <v>40</v>
          </cell>
          <cell r="AI164">
            <v>0</v>
          </cell>
          <cell r="AJ164">
            <v>40</v>
          </cell>
          <cell r="AK164">
            <v>40</v>
          </cell>
          <cell r="AL164">
            <v>0</v>
          </cell>
          <cell r="AM164">
            <v>11</v>
          </cell>
          <cell r="AN164">
            <v>0</v>
          </cell>
          <cell r="AO164">
            <v>275</v>
          </cell>
        </row>
        <row r="165">
          <cell r="B165" t="str">
            <v>ลำปลายมาศ</v>
          </cell>
          <cell r="C165">
            <v>7</v>
          </cell>
          <cell r="D165">
            <v>7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J165" t="str">
            <v/>
          </cell>
          <cell r="L165">
            <v>1</v>
          </cell>
          <cell r="AC165" t="str">
            <v/>
          </cell>
          <cell r="AD165" t="str">
            <v/>
          </cell>
          <cell r="AE165">
            <v>7</v>
          </cell>
          <cell r="AF165">
            <v>7</v>
          </cell>
          <cell r="AJ165">
            <v>0</v>
          </cell>
          <cell r="AK165">
            <v>0</v>
          </cell>
          <cell r="AM165">
            <v>0</v>
          </cell>
          <cell r="AO165">
            <v>0</v>
          </cell>
        </row>
        <row r="166">
          <cell r="B166" t="str">
            <v>ละหานทราย</v>
          </cell>
          <cell r="C166">
            <v>250</v>
          </cell>
          <cell r="D166">
            <v>250</v>
          </cell>
          <cell r="E166">
            <v>230</v>
          </cell>
          <cell r="F166">
            <v>230</v>
          </cell>
          <cell r="G166">
            <v>72</v>
          </cell>
          <cell r="H166">
            <v>0</v>
          </cell>
          <cell r="I166">
            <v>313</v>
          </cell>
          <cell r="J166">
            <v>0</v>
          </cell>
          <cell r="K166">
            <v>128</v>
          </cell>
          <cell r="L166">
            <v>128</v>
          </cell>
          <cell r="M166">
            <v>89</v>
          </cell>
          <cell r="N166">
            <v>19</v>
          </cell>
          <cell r="O166">
            <v>113</v>
          </cell>
          <cell r="P166">
            <v>9</v>
          </cell>
          <cell r="Q166">
            <v>9</v>
          </cell>
          <cell r="U166">
            <v>0</v>
          </cell>
          <cell r="V166">
            <v>11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/>
          </cell>
          <cell r="AD166" t="str">
            <v/>
          </cell>
          <cell r="AE166">
            <v>250</v>
          </cell>
          <cell r="AF166">
            <v>250</v>
          </cell>
          <cell r="AG166">
            <v>0</v>
          </cell>
          <cell r="AH166">
            <v>0</v>
          </cell>
          <cell r="AI166">
            <v>84</v>
          </cell>
          <cell r="AJ166">
            <v>103</v>
          </cell>
          <cell r="AK166">
            <v>187</v>
          </cell>
          <cell r="AL166">
            <v>40</v>
          </cell>
          <cell r="AM166">
            <v>68</v>
          </cell>
          <cell r="AN166">
            <v>480</v>
          </cell>
          <cell r="AO166">
            <v>364</v>
          </cell>
        </row>
        <row r="167">
          <cell r="B167" t="str">
            <v>ปะคำ</v>
          </cell>
          <cell r="C167">
            <v>281</v>
          </cell>
          <cell r="D167">
            <v>281</v>
          </cell>
          <cell r="E167">
            <v>30</v>
          </cell>
          <cell r="F167">
            <v>30</v>
          </cell>
          <cell r="G167">
            <v>48</v>
          </cell>
          <cell r="H167">
            <v>7.5</v>
          </cell>
          <cell r="I167">
            <v>1600</v>
          </cell>
          <cell r="J167">
            <v>250</v>
          </cell>
          <cell r="K167">
            <v>336</v>
          </cell>
          <cell r="L167">
            <v>336</v>
          </cell>
          <cell r="M167">
            <v>265</v>
          </cell>
          <cell r="N167">
            <v>212</v>
          </cell>
          <cell r="O167">
            <v>638</v>
          </cell>
          <cell r="P167">
            <v>10</v>
          </cell>
          <cell r="Q167">
            <v>13</v>
          </cell>
          <cell r="U167">
            <v>3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3</v>
          </cell>
          <cell r="AA167">
            <v>0</v>
          </cell>
          <cell r="AB167">
            <v>2</v>
          </cell>
          <cell r="AC167" t="str">
            <v/>
          </cell>
          <cell r="AD167">
            <v>667</v>
          </cell>
          <cell r="AE167">
            <v>752</v>
          </cell>
          <cell r="AF167">
            <v>767</v>
          </cell>
          <cell r="AG167">
            <v>15</v>
          </cell>
          <cell r="AH167">
            <v>0</v>
          </cell>
          <cell r="AI167">
            <v>276</v>
          </cell>
          <cell r="AJ167">
            <v>167</v>
          </cell>
          <cell r="AK167">
            <v>443</v>
          </cell>
          <cell r="AL167">
            <v>181</v>
          </cell>
          <cell r="AM167">
            <v>245</v>
          </cell>
          <cell r="AN167">
            <v>654</v>
          </cell>
          <cell r="AO167">
            <v>553</v>
          </cell>
        </row>
        <row r="168">
          <cell r="B168" t="str">
            <v>ห้วยราช</v>
          </cell>
          <cell r="C168">
            <v>2</v>
          </cell>
          <cell r="D168">
            <v>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 t="str">
            <v/>
          </cell>
          <cell r="J168" t="str">
            <v/>
          </cell>
          <cell r="L168">
            <v>0</v>
          </cell>
          <cell r="M168">
            <v>6</v>
          </cell>
          <cell r="AC168" t="str">
            <v/>
          </cell>
          <cell r="AD168" t="str">
            <v/>
          </cell>
          <cell r="AE168">
            <v>6</v>
          </cell>
          <cell r="AF168">
            <v>6</v>
          </cell>
          <cell r="AJ168">
            <v>0</v>
          </cell>
          <cell r="AK168">
            <v>0</v>
          </cell>
          <cell r="AM168">
            <v>0</v>
          </cell>
          <cell r="AO168">
            <v>0</v>
          </cell>
        </row>
        <row r="169">
          <cell r="B169" t="str">
            <v>โนนสุวรรณ</v>
          </cell>
          <cell r="C169">
            <v>565</v>
          </cell>
          <cell r="D169">
            <v>943</v>
          </cell>
          <cell r="E169">
            <v>95</v>
          </cell>
          <cell r="F169">
            <v>127</v>
          </cell>
          <cell r="G169">
            <v>75.599999999999994</v>
          </cell>
          <cell r="H169">
            <v>0</v>
          </cell>
          <cell r="I169">
            <v>796</v>
          </cell>
          <cell r="J169">
            <v>0</v>
          </cell>
          <cell r="K169">
            <v>387</v>
          </cell>
          <cell r="L169">
            <v>387</v>
          </cell>
          <cell r="M169">
            <v>857</v>
          </cell>
          <cell r="N169">
            <v>210</v>
          </cell>
          <cell r="O169">
            <v>1154</v>
          </cell>
          <cell r="P169">
            <v>17</v>
          </cell>
          <cell r="Q169">
            <v>36</v>
          </cell>
          <cell r="U169">
            <v>19</v>
          </cell>
          <cell r="V169">
            <v>0</v>
          </cell>
          <cell r="W169">
            <v>0</v>
          </cell>
          <cell r="X169">
            <v>0</v>
          </cell>
          <cell r="Y169">
            <v>6</v>
          </cell>
          <cell r="Z169">
            <v>6</v>
          </cell>
          <cell r="AA169">
            <v>4</v>
          </cell>
          <cell r="AB169">
            <v>9</v>
          </cell>
          <cell r="AC169">
            <v>667</v>
          </cell>
          <cell r="AD169">
            <v>1500</v>
          </cell>
          <cell r="AE169">
            <v>1138</v>
          </cell>
          <cell r="AF169">
            <v>1157</v>
          </cell>
          <cell r="AG169">
            <v>19</v>
          </cell>
          <cell r="AH169">
            <v>0</v>
          </cell>
          <cell r="AI169">
            <v>166</v>
          </cell>
          <cell r="AJ169">
            <v>565</v>
          </cell>
          <cell r="AK169">
            <v>731</v>
          </cell>
          <cell r="AL169">
            <v>113</v>
          </cell>
          <cell r="AM169">
            <v>298</v>
          </cell>
          <cell r="AN169">
            <v>683</v>
          </cell>
          <cell r="AO169">
            <v>408</v>
          </cell>
        </row>
        <row r="170">
          <cell r="B170" t="str">
            <v>โนนดินแดง</v>
          </cell>
          <cell r="C170">
            <v>73</v>
          </cell>
          <cell r="D170">
            <v>73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22</v>
          </cell>
          <cell r="L170">
            <v>22</v>
          </cell>
          <cell r="M170">
            <v>39</v>
          </cell>
          <cell r="N170">
            <v>27</v>
          </cell>
          <cell r="AC170" t="str">
            <v/>
          </cell>
          <cell r="AD170" t="str">
            <v/>
          </cell>
          <cell r="AE170">
            <v>39</v>
          </cell>
          <cell r="AF170">
            <v>39</v>
          </cell>
          <cell r="AI170">
            <v>18</v>
          </cell>
          <cell r="AJ170">
            <v>0</v>
          </cell>
          <cell r="AK170">
            <v>18</v>
          </cell>
          <cell r="AL170">
            <v>9</v>
          </cell>
          <cell r="AM170">
            <v>10</v>
          </cell>
          <cell r="AN170">
            <v>516</v>
          </cell>
          <cell r="AO170">
            <v>556</v>
          </cell>
        </row>
        <row r="171">
          <cell r="B171" t="str">
            <v>บ้านด่าน</v>
          </cell>
          <cell r="C171">
            <v>18</v>
          </cell>
          <cell r="D171">
            <v>18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AC171" t="str">
            <v/>
          </cell>
          <cell r="AD171" t="str">
            <v/>
          </cell>
          <cell r="AE171">
            <v>18</v>
          </cell>
          <cell r="AF171">
            <v>18</v>
          </cell>
          <cell r="AI171">
            <v>0</v>
          </cell>
          <cell r="AJ171">
            <v>18</v>
          </cell>
          <cell r="AK171">
            <v>18</v>
          </cell>
          <cell r="AL171">
            <v>0</v>
          </cell>
          <cell r="AM171">
            <v>5</v>
          </cell>
          <cell r="AN171">
            <v>0</v>
          </cell>
          <cell r="AO171">
            <v>278</v>
          </cell>
        </row>
        <row r="172">
          <cell r="B172" t="str">
            <v>เฉลิมพระเกียรติ</v>
          </cell>
          <cell r="C172">
            <v>17</v>
          </cell>
          <cell r="D172">
            <v>16</v>
          </cell>
          <cell r="E172">
            <v>3</v>
          </cell>
          <cell r="F172">
            <v>3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</v>
          </cell>
          <cell r="L172">
            <v>6</v>
          </cell>
          <cell r="M172">
            <v>13</v>
          </cell>
          <cell r="AC172" t="str">
            <v/>
          </cell>
          <cell r="AD172" t="str">
            <v/>
          </cell>
          <cell r="AE172">
            <v>13</v>
          </cell>
          <cell r="AF172">
            <v>13</v>
          </cell>
          <cell r="AI172">
            <v>0</v>
          </cell>
          <cell r="AJ172">
            <v>1</v>
          </cell>
          <cell r="AK172">
            <v>1</v>
          </cell>
          <cell r="AL172">
            <v>0</v>
          </cell>
          <cell r="AM172">
            <v>0.2</v>
          </cell>
          <cell r="AN172">
            <v>0</v>
          </cell>
          <cell r="AO172">
            <v>200</v>
          </cell>
        </row>
        <row r="173">
          <cell r="B173" t="str">
            <v>ชัยภูมิ</v>
          </cell>
          <cell r="C173">
            <v>1579</v>
          </cell>
          <cell r="D173">
            <v>1616</v>
          </cell>
          <cell r="E173">
            <v>491</v>
          </cell>
          <cell r="F173">
            <v>528</v>
          </cell>
          <cell r="G173">
            <v>304.75</v>
          </cell>
          <cell r="H173">
            <v>0</v>
          </cell>
          <cell r="I173">
            <v>621</v>
          </cell>
          <cell r="J173">
            <v>0</v>
          </cell>
          <cell r="K173">
            <v>954</v>
          </cell>
          <cell r="L173">
            <v>954</v>
          </cell>
          <cell r="M173">
            <v>1685</v>
          </cell>
          <cell r="N173">
            <v>885</v>
          </cell>
          <cell r="O173">
            <v>2522</v>
          </cell>
          <cell r="P173">
            <v>74</v>
          </cell>
          <cell r="Q173">
            <v>92</v>
          </cell>
          <cell r="U173">
            <v>18</v>
          </cell>
          <cell r="V173">
            <v>9</v>
          </cell>
          <cell r="W173">
            <v>0</v>
          </cell>
          <cell r="X173">
            <v>1</v>
          </cell>
          <cell r="Y173">
            <v>3</v>
          </cell>
          <cell r="Z173">
            <v>8</v>
          </cell>
          <cell r="AA173">
            <v>4</v>
          </cell>
          <cell r="AB173">
            <v>5</v>
          </cell>
          <cell r="AC173">
            <v>1333</v>
          </cell>
          <cell r="AD173">
            <v>625</v>
          </cell>
          <cell r="AE173">
            <v>2742</v>
          </cell>
          <cell r="AF173">
            <v>2996</v>
          </cell>
          <cell r="AG173">
            <v>254</v>
          </cell>
          <cell r="AH173">
            <v>0</v>
          </cell>
          <cell r="AI173">
            <v>1148</v>
          </cell>
          <cell r="AJ173">
            <v>569</v>
          </cell>
          <cell r="AK173">
            <v>1717</v>
          </cell>
          <cell r="AL173">
            <v>592.19000000000005</v>
          </cell>
          <cell r="AM173">
            <v>835</v>
          </cell>
          <cell r="AN173">
            <v>516</v>
          </cell>
          <cell r="AO173">
            <v>486</v>
          </cell>
        </row>
        <row r="174">
          <cell r="B174" t="str">
            <v>เมืองชัยภูมิ</v>
          </cell>
          <cell r="C174">
            <v>211</v>
          </cell>
          <cell r="D174">
            <v>211</v>
          </cell>
          <cell r="E174">
            <v>24</v>
          </cell>
          <cell r="F174">
            <v>24</v>
          </cell>
          <cell r="G174">
            <v>0.15</v>
          </cell>
          <cell r="H174">
            <v>0</v>
          </cell>
          <cell r="I174">
            <v>0</v>
          </cell>
          <cell r="J174">
            <v>0</v>
          </cell>
          <cell r="K174">
            <v>235</v>
          </cell>
          <cell r="L174">
            <v>235</v>
          </cell>
          <cell r="M174">
            <v>649</v>
          </cell>
          <cell r="N174">
            <v>705</v>
          </cell>
          <cell r="O174">
            <v>971</v>
          </cell>
          <cell r="P174">
            <v>32</v>
          </cell>
          <cell r="Q174">
            <v>42</v>
          </cell>
          <cell r="U174">
            <v>10</v>
          </cell>
          <cell r="V174">
            <v>8</v>
          </cell>
          <cell r="W174">
            <v>0</v>
          </cell>
          <cell r="X174">
            <v>1</v>
          </cell>
          <cell r="Y174">
            <v>0</v>
          </cell>
          <cell r="Z174">
            <v>2</v>
          </cell>
          <cell r="AA174">
            <v>0</v>
          </cell>
          <cell r="AB174">
            <v>1</v>
          </cell>
          <cell r="AC174" t="str">
            <v/>
          </cell>
          <cell r="AD174">
            <v>500</v>
          </cell>
          <cell r="AE174">
            <v>602</v>
          </cell>
          <cell r="AF174">
            <v>844</v>
          </cell>
          <cell r="AG174">
            <v>242</v>
          </cell>
          <cell r="AH174">
            <v>0</v>
          </cell>
          <cell r="AI174">
            <v>208</v>
          </cell>
          <cell r="AJ174">
            <v>222</v>
          </cell>
          <cell r="AK174">
            <v>430</v>
          </cell>
          <cell r="AL174">
            <v>103</v>
          </cell>
          <cell r="AM174">
            <v>150</v>
          </cell>
          <cell r="AN174">
            <v>497</v>
          </cell>
          <cell r="AO174">
            <v>349</v>
          </cell>
        </row>
        <row r="175">
          <cell r="B175" t="str">
            <v>เกษตรสมบูรณ์</v>
          </cell>
          <cell r="C175">
            <v>23</v>
          </cell>
          <cell r="D175">
            <v>23</v>
          </cell>
          <cell r="E175">
            <v>13</v>
          </cell>
          <cell r="F175">
            <v>13</v>
          </cell>
          <cell r="G175">
            <v>4</v>
          </cell>
          <cell r="H175">
            <v>0</v>
          </cell>
          <cell r="I175">
            <v>308</v>
          </cell>
          <cell r="J175">
            <v>0</v>
          </cell>
          <cell r="K175">
            <v>19</v>
          </cell>
          <cell r="L175">
            <v>19</v>
          </cell>
          <cell r="M175">
            <v>49</v>
          </cell>
          <cell r="N175">
            <v>3</v>
          </cell>
          <cell r="AC175" t="str">
            <v/>
          </cell>
          <cell r="AD175" t="str">
            <v/>
          </cell>
          <cell r="AE175">
            <v>143</v>
          </cell>
          <cell r="AF175">
            <v>143</v>
          </cell>
          <cell r="AI175">
            <v>110</v>
          </cell>
          <cell r="AJ175">
            <v>1</v>
          </cell>
          <cell r="AK175">
            <v>111</v>
          </cell>
          <cell r="AL175">
            <v>84</v>
          </cell>
          <cell r="AM175">
            <v>99</v>
          </cell>
          <cell r="AN175">
            <v>764</v>
          </cell>
          <cell r="AO175">
            <v>892</v>
          </cell>
        </row>
        <row r="176">
          <cell r="B176" t="str">
            <v>แก้งคร้อ</v>
          </cell>
          <cell r="C176">
            <v>167</v>
          </cell>
          <cell r="D176">
            <v>167</v>
          </cell>
          <cell r="E176">
            <v>29</v>
          </cell>
          <cell r="F176">
            <v>29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315</v>
          </cell>
          <cell r="L176">
            <v>315</v>
          </cell>
          <cell r="M176">
            <v>163</v>
          </cell>
          <cell r="N176">
            <v>65</v>
          </cell>
          <cell r="O176">
            <v>743</v>
          </cell>
          <cell r="P176">
            <v>21</v>
          </cell>
          <cell r="Q176">
            <v>29</v>
          </cell>
          <cell r="U176">
            <v>8</v>
          </cell>
          <cell r="V176">
            <v>1</v>
          </cell>
          <cell r="W176">
            <v>0</v>
          </cell>
          <cell r="X176">
            <v>0</v>
          </cell>
          <cell r="Y176">
            <v>1</v>
          </cell>
          <cell r="Z176">
            <v>3</v>
          </cell>
          <cell r="AA176">
            <v>3</v>
          </cell>
          <cell r="AB176">
            <v>2</v>
          </cell>
          <cell r="AC176">
            <v>3000</v>
          </cell>
          <cell r="AD176">
            <v>667</v>
          </cell>
          <cell r="AE176">
            <v>350</v>
          </cell>
          <cell r="AF176">
            <v>362</v>
          </cell>
          <cell r="AG176">
            <v>12</v>
          </cell>
          <cell r="AH176">
            <v>0</v>
          </cell>
          <cell r="AI176">
            <v>125</v>
          </cell>
          <cell r="AJ176">
            <v>104</v>
          </cell>
          <cell r="AK176">
            <v>229</v>
          </cell>
          <cell r="AL176">
            <v>48</v>
          </cell>
          <cell r="AM176">
            <v>81</v>
          </cell>
          <cell r="AN176">
            <v>383</v>
          </cell>
          <cell r="AO176">
            <v>354</v>
          </cell>
        </row>
        <row r="177">
          <cell r="B177" t="str">
            <v>คอนสาร</v>
          </cell>
          <cell r="C177">
            <v>74</v>
          </cell>
          <cell r="D177">
            <v>99</v>
          </cell>
          <cell r="E177">
            <v>10</v>
          </cell>
          <cell r="F177">
            <v>15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49</v>
          </cell>
          <cell r="L177">
            <v>49</v>
          </cell>
          <cell r="M177">
            <v>179</v>
          </cell>
          <cell r="N177">
            <v>21</v>
          </cell>
          <cell r="AC177" t="str">
            <v/>
          </cell>
          <cell r="AD177" t="str">
            <v/>
          </cell>
          <cell r="AE177">
            <v>169</v>
          </cell>
          <cell r="AF177">
            <v>169</v>
          </cell>
          <cell r="AI177">
            <v>13</v>
          </cell>
          <cell r="AJ177">
            <v>58</v>
          </cell>
          <cell r="AK177">
            <v>71</v>
          </cell>
          <cell r="AL177">
            <v>4</v>
          </cell>
          <cell r="AM177">
            <v>16</v>
          </cell>
          <cell r="AN177">
            <v>303</v>
          </cell>
          <cell r="AO177">
            <v>225</v>
          </cell>
        </row>
        <row r="178">
          <cell r="B178" t="str">
            <v>บ้านเขว้า</v>
          </cell>
          <cell r="C178">
            <v>12</v>
          </cell>
          <cell r="D178">
            <v>6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J178" t="str">
            <v/>
          </cell>
          <cell r="K178">
            <v>6</v>
          </cell>
          <cell r="L178">
            <v>6</v>
          </cell>
          <cell r="M178">
            <v>7</v>
          </cell>
          <cell r="AC178" t="str">
            <v/>
          </cell>
          <cell r="AD178" t="str">
            <v/>
          </cell>
          <cell r="AE178">
            <v>12</v>
          </cell>
          <cell r="AF178">
            <v>12</v>
          </cell>
          <cell r="AI178">
            <v>0</v>
          </cell>
          <cell r="AJ178">
            <v>12</v>
          </cell>
          <cell r="AK178">
            <v>12</v>
          </cell>
          <cell r="AL178">
            <v>0</v>
          </cell>
          <cell r="AM178">
            <v>2</v>
          </cell>
          <cell r="AN178">
            <v>0</v>
          </cell>
          <cell r="AO178">
            <v>167</v>
          </cell>
        </row>
        <row r="179">
          <cell r="B179" t="str">
            <v>บ้านแท่น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 t="str">
            <v/>
          </cell>
          <cell r="J179" t="str">
            <v/>
          </cell>
          <cell r="K179">
            <v>0</v>
          </cell>
          <cell r="L179">
            <v>0</v>
          </cell>
          <cell r="AC179" t="str">
            <v/>
          </cell>
          <cell r="AD179" t="str">
            <v/>
          </cell>
          <cell r="AE179">
            <v>9</v>
          </cell>
          <cell r="AF179">
            <v>9</v>
          </cell>
          <cell r="AI179">
            <v>0</v>
          </cell>
          <cell r="AJ179">
            <v>5</v>
          </cell>
          <cell r="AK179">
            <v>5</v>
          </cell>
          <cell r="AL179">
            <v>0</v>
          </cell>
          <cell r="AM179">
            <v>1</v>
          </cell>
          <cell r="AN179">
            <v>0</v>
          </cell>
          <cell r="AO179">
            <v>200</v>
          </cell>
        </row>
        <row r="180">
          <cell r="B180" t="str">
            <v>ภูเขียว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 t="str">
            <v/>
          </cell>
          <cell r="J180" t="str">
            <v/>
          </cell>
          <cell r="K180">
            <v>10</v>
          </cell>
          <cell r="L180">
            <v>10</v>
          </cell>
          <cell r="M180">
            <v>2</v>
          </cell>
          <cell r="AC180" t="str">
            <v/>
          </cell>
          <cell r="AD180" t="str">
            <v/>
          </cell>
          <cell r="AE180">
            <v>17</v>
          </cell>
          <cell r="AF180">
            <v>17</v>
          </cell>
          <cell r="AI180">
            <v>0</v>
          </cell>
          <cell r="AJ180">
            <v>11</v>
          </cell>
          <cell r="AK180">
            <v>11</v>
          </cell>
          <cell r="AL180">
            <v>0</v>
          </cell>
          <cell r="AM180">
            <v>2</v>
          </cell>
          <cell r="AN180">
            <v>0</v>
          </cell>
          <cell r="AO180">
            <v>182</v>
          </cell>
        </row>
        <row r="181">
          <cell r="B181" t="str">
            <v>หนองบัวแดง</v>
          </cell>
          <cell r="C181">
            <v>99</v>
          </cell>
          <cell r="D181">
            <v>93</v>
          </cell>
          <cell r="E181">
            <v>20</v>
          </cell>
          <cell r="F181">
            <v>14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125</v>
          </cell>
          <cell r="N181">
            <v>36</v>
          </cell>
          <cell r="AC181" t="str">
            <v/>
          </cell>
          <cell r="AD181" t="str">
            <v/>
          </cell>
          <cell r="AE181">
            <v>126</v>
          </cell>
          <cell r="AF181">
            <v>126</v>
          </cell>
          <cell r="AI181">
            <v>28</v>
          </cell>
          <cell r="AJ181">
            <v>41</v>
          </cell>
          <cell r="AK181">
            <v>69</v>
          </cell>
          <cell r="AL181">
            <v>5</v>
          </cell>
          <cell r="AM181">
            <v>13</v>
          </cell>
          <cell r="AN181">
            <v>185</v>
          </cell>
          <cell r="AO181">
            <v>188</v>
          </cell>
        </row>
        <row r="182">
          <cell r="B182" t="str">
            <v>เทพสถิต</v>
          </cell>
          <cell r="C182">
            <v>819</v>
          </cell>
          <cell r="D182">
            <v>819</v>
          </cell>
          <cell r="E182">
            <v>374</v>
          </cell>
          <cell r="F182">
            <v>374</v>
          </cell>
          <cell r="G182">
            <v>300.60000000000002</v>
          </cell>
          <cell r="H182">
            <v>0</v>
          </cell>
          <cell r="I182">
            <v>804</v>
          </cell>
          <cell r="J182">
            <v>0</v>
          </cell>
          <cell r="K182">
            <v>263</v>
          </cell>
          <cell r="L182">
            <v>263</v>
          </cell>
          <cell r="M182">
            <v>424</v>
          </cell>
          <cell r="N182">
            <v>10</v>
          </cell>
          <cell r="O182">
            <v>808</v>
          </cell>
          <cell r="P182">
            <v>21</v>
          </cell>
          <cell r="Q182">
            <v>21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2</v>
          </cell>
          <cell r="Z182">
            <v>3</v>
          </cell>
          <cell r="AA182">
            <v>1</v>
          </cell>
          <cell r="AB182">
            <v>2</v>
          </cell>
          <cell r="AC182">
            <v>500</v>
          </cell>
          <cell r="AD182">
            <v>667</v>
          </cell>
          <cell r="AE182">
            <v>1063</v>
          </cell>
          <cell r="AF182">
            <v>1063</v>
          </cell>
          <cell r="AG182">
            <v>0</v>
          </cell>
          <cell r="AH182">
            <v>0</v>
          </cell>
          <cell r="AI182">
            <v>655</v>
          </cell>
          <cell r="AJ182">
            <v>19</v>
          </cell>
          <cell r="AK182">
            <v>674</v>
          </cell>
          <cell r="AL182">
            <v>347</v>
          </cell>
          <cell r="AM182">
            <v>450</v>
          </cell>
          <cell r="AN182">
            <v>530</v>
          </cell>
          <cell r="AO182">
            <v>668</v>
          </cell>
        </row>
        <row r="183">
          <cell r="B183" t="str">
            <v>หนองบัวระเหว</v>
          </cell>
          <cell r="C183">
            <v>19</v>
          </cell>
          <cell r="D183">
            <v>43</v>
          </cell>
          <cell r="E183">
            <v>0</v>
          </cell>
          <cell r="F183">
            <v>38</v>
          </cell>
          <cell r="G183">
            <v>0</v>
          </cell>
          <cell r="H183">
            <v>0</v>
          </cell>
          <cell r="I183" t="str">
            <v/>
          </cell>
          <cell r="J183">
            <v>0</v>
          </cell>
          <cell r="K183">
            <v>24</v>
          </cell>
          <cell r="L183">
            <v>24</v>
          </cell>
          <cell r="M183">
            <v>21</v>
          </cell>
          <cell r="N183">
            <v>20</v>
          </cell>
          <cell r="AC183" t="str">
            <v/>
          </cell>
          <cell r="AD183" t="str">
            <v/>
          </cell>
          <cell r="AE183">
            <v>63</v>
          </cell>
          <cell r="AF183">
            <v>63</v>
          </cell>
          <cell r="AI183">
            <v>1</v>
          </cell>
          <cell r="AJ183">
            <v>48</v>
          </cell>
          <cell r="AK183">
            <v>49</v>
          </cell>
          <cell r="AL183">
            <v>0.19</v>
          </cell>
          <cell r="AM183">
            <v>10</v>
          </cell>
          <cell r="AN183">
            <v>185</v>
          </cell>
          <cell r="AO183">
            <v>204</v>
          </cell>
        </row>
        <row r="184">
          <cell r="B184" t="str">
            <v>ภักดีชุมพล</v>
          </cell>
          <cell r="C184">
            <v>155</v>
          </cell>
          <cell r="D184">
            <v>155</v>
          </cell>
          <cell r="E184">
            <v>21</v>
          </cell>
          <cell r="F184">
            <v>21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33</v>
          </cell>
          <cell r="L184">
            <v>33</v>
          </cell>
          <cell r="M184">
            <v>66</v>
          </cell>
          <cell r="N184">
            <v>25</v>
          </cell>
          <cell r="AC184" t="str">
            <v/>
          </cell>
          <cell r="AD184" t="str">
            <v/>
          </cell>
          <cell r="AE184">
            <v>188</v>
          </cell>
          <cell r="AF184">
            <v>188</v>
          </cell>
          <cell r="AI184">
            <v>8</v>
          </cell>
          <cell r="AJ184">
            <v>48</v>
          </cell>
          <cell r="AK184">
            <v>56</v>
          </cell>
          <cell r="AL184">
            <v>1</v>
          </cell>
          <cell r="AM184">
            <v>11</v>
          </cell>
          <cell r="AN184">
            <v>165</v>
          </cell>
          <cell r="AO184">
            <v>196</v>
          </cell>
        </row>
        <row r="185">
          <cell r="B185" t="str">
            <v>นครราชสีมา</v>
          </cell>
          <cell r="C185">
            <v>3451</v>
          </cell>
          <cell r="D185">
            <v>3651</v>
          </cell>
          <cell r="E185">
            <v>1069</v>
          </cell>
          <cell r="F185">
            <v>1073</v>
          </cell>
          <cell r="G185">
            <v>1527.17</v>
          </cell>
          <cell r="H185">
            <v>420.15000000000003</v>
          </cell>
          <cell r="I185">
            <v>1429</v>
          </cell>
          <cell r="J185">
            <v>392</v>
          </cell>
          <cell r="K185">
            <v>3236</v>
          </cell>
          <cell r="L185">
            <v>3236</v>
          </cell>
          <cell r="M185">
            <v>2911</v>
          </cell>
          <cell r="N185">
            <v>1170</v>
          </cell>
          <cell r="O185">
            <v>16561</v>
          </cell>
          <cell r="P185">
            <v>212</v>
          </cell>
          <cell r="Q185">
            <v>212</v>
          </cell>
          <cell r="U185">
            <v>0</v>
          </cell>
          <cell r="V185">
            <v>10</v>
          </cell>
          <cell r="W185">
            <v>0</v>
          </cell>
          <cell r="X185">
            <v>0</v>
          </cell>
          <cell r="Y185">
            <v>5</v>
          </cell>
          <cell r="Z185">
            <v>15</v>
          </cell>
          <cell r="AA185">
            <v>5</v>
          </cell>
          <cell r="AB185">
            <v>20</v>
          </cell>
          <cell r="AC185">
            <v>1000</v>
          </cell>
          <cell r="AD185">
            <v>1333</v>
          </cell>
          <cell r="AE185">
            <v>3976</v>
          </cell>
          <cell r="AF185">
            <v>4028</v>
          </cell>
          <cell r="AG185">
            <v>52</v>
          </cell>
          <cell r="AH185">
            <v>0</v>
          </cell>
          <cell r="AI185">
            <v>1653</v>
          </cell>
          <cell r="AJ185">
            <v>362</v>
          </cell>
          <cell r="AK185">
            <v>2015</v>
          </cell>
          <cell r="AL185">
            <v>814</v>
          </cell>
          <cell r="AM185">
            <v>1159</v>
          </cell>
          <cell r="AN185">
            <v>492</v>
          </cell>
          <cell r="AO185">
            <v>575</v>
          </cell>
        </row>
        <row r="186">
          <cell r="B186" t="str">
            <v>เมืองนครราชสีมา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J186" t="str">
            <v/>
          </cell>
          <cell r="K186">
            <v>4</v>
          </cell>
          <cell r="L186">
            <v>4</v>
          </cell>
          <cell r="M186">
            <v>3</v>
          </cell>
          <cell r="N186">
            <v>10</v>
          </cell>
          <cell r="AC186" t="str">
            <v/>
          </cell>
          <cell r="AD186" t="str">
            <v/>
          </cell>
          <cell r="AE186">
            <v>0</v>
          </cell>
          <cell r="AF186">
            <v>0</v>
          </cell>
          <cell r="AJ186">
            <v>0</v>
          </cell>
          <cell r="AL186">
            <v>0</v>
          </cell>
          <cell r="AM186">
            <v>0</v>
          </cell>
          <cell r="AO186">
            <v>0</v>
          </cell>
        </row>
        <row r="187">
          <cell r="B187" t="str">
            <v>ครบุรี</v>
          </cell>
          <cell r="C187">
            <v>135</v>
          </cell>
          <cell r="D187">
            <v>135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985</v>
          </cell>
          <cell r="L187">
            <v>985</v>
          </cell>
          <cell r="M187">
            <v>739</v>
          </cell>
          <cell r="N187">
            <v>118</v>
          </cell>
          <cell r="O187">
            <v>5155</v>
          </cell>
          <cell r="P187">
            <v>101</v>
          </cell>
          <cell r="Q187">
            <v>101</v>
          </cell>
          <cell r="U187">
            <v>0</v>
          </cell>
          <cell r="V187">
            <v>10</v>
          </cell>
          <cell r="W187">
            <v>0</v>
          </cell>
          <cell r="X187">
            <v>0</v>
          </cell>
          <cell r="Y187">
            <v>0</v>
          </cell>
          <cell r="Z187">
            <v>3</v>
          </cell>
          <cell r="AA187">
            <v>0</v>
          </cell>
          <cell r="AB187">
            <v>4</v>
          </cell>
          <cell r="AC187" t="str">
            <v/>
          </cell>
          <cell r="AD187">
            <v>1333</v>
          </cell>
          <cell r="AE187">
            <v>1057</v>
          </cell>
          <cell r="AF187">
            <v>1107</v>
          </cell>
          <cell r="AG187">
            <v>50</v>
          </cell>
          <cell r="AH187">
            <v>0</v>
          </cell>
          <cell r="AI187">
            <v>872</v>
          </cell>
          <cell r="AJ187">
            <v>72</v>
          </cell>
          <cell r="AK187">
            <v>944</v>
          </cell>
          <cell r="AL187">
            <v>485</v>
          </cell>
          <cell r="AM187">
            <v>578</v>
          </cell>
          <cell r="AN187">
            <v>556</v>
          </cell>
          <cell r="AO187">
            <v>612</v>
          </cell>
        </row>
        <row r="188">
          <cell r="B188" t="str">
            <v>บ้านเหลือม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J188" t="str">
            <v/>
          </cell>
          <cell r="K188">
            <v>0</v>
          </cell>
          <cell r="L188">
            <v>0</v>
          </cell>
          <cell r="AC188" t="str">
            <v/>
          </cell>
          <cell r="AD188" t="str">
            <v/>
          </cell>
          <cell r="AE188">
            <v>0</v>
          </cell>
          <cell r="AF188">
            <v>0</v>
          </cell>
          <cell r="AJ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B189" t="str">
            <v>ขามสะแกแสง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J189" t="str">
            <v/>
          </cell>
          <cell r="K189">
            <v>0</v>
          </cell>
          <cell r="L189">
            <v>0</v>
          </cell>
          <cell r="M189">
            <v>5</v>
          </cell>
          <cell r="AC189" t="str">
            <v/>
          </cell>
          <cell r="AD189" t="str">
            <v/>
          </cell>
          <cell r="AE189">
            <v>5</v>
          </cell>
          <cell r="AF189">
            <v>5</v>
          </cell>
          <cell r="AJ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</row>
        <row r="190">
          <cell r="B190" t="str">
            <v>โชคชัย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 t="str">
            <v/>
          </cell>
          <cell r="J190" t="str">
            <v/>
          </cell>
          <cell r="K190">
            <v>1</v>
          </cell>
          <cell r="L190">
            <v>1</v>
          </cell>
          <cell r="AC190" t="str">
            <v/>
          </cell>
          <cell r="AD190" t="str">
            <v/>
          </cell>
          <cell r="AE190">
            <v>0</v>
          </cell>
          <cell r="AF190">
            <v>0</v>
          </cell>
          <cell r="AJ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B191" t="str">
            <v>ปักธงชัย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 t="str">
            <v/>
          </cell>
          <cell r="J191" t="str">
            <v/>
          </cell>
          <cell r="K191">
            <v>0</v>
          </cell>
          <cell r="L191">
            <v>0</v>
          </cell>
          <cell r="M191">
            <v>31</v>
          </cell>
          <cell r="N191">
            <v>1</v>
          </cell>
          <cell r="AC191" t="str">
            <v/>
          </cell>
          <cell r="AD191" t="str">
            <v/>
          </cell>
          <cell r="AE191">
            <v>5</v>
          </cell>
          <cell r="AF191">
            <v>5</v>
          </cell>
          <cell r="AI191">
            <v>5</v>
          </cell>
          <cell r="AJ191">
            <v>0</v>
          </cell>
          <cell r="AK191">
            <v>5</v>
          </cell>
          <cell r="AL191">
            <v>1</v>
          </cell>
          <cell r="AM191">
            <v>1</v>
          </cell>
          <cell r="AN191">
            <v>220</v>
          </cell>
          <cell r="AO191">
            <v>200</v>
          </cell>
        </row>
        <row r="192">
          <cell r="B192" t="str">
            <v>ปากช่อง</v>
          </cell>
          <cell r="C192">
            <v>1875</v>
          </cell>
          <cell r="D192">
            <v>2075</v>
          </cell>
          <cell r="E192">
            <v>427</v>
          </cell>
          <cell r="F192">
            <v>431</v>
          </cell>
          <cell r="G192">
            <v>482.17</v>
          </cell>
          <cell r="H192">
            <v>0.3</v>
          </cell>
          <cell r="I192">
            <v>1129</v>
          </cell>
          <cell r="J192">
            <v>1</v>
          </cell>
          <cell r="K192">
            <v>707</v>
          </cell>
          <cell r="L192">
            <v>707</v>
          </cell>
          <cell r="M192">
            <v>865</v>
          </cell>
          <cell r="N192">
            <v>169</v>
          </cell>
          <cell r="O192">
            <v>5293</v>
          </cell>
          <cell r="P192">
            <v>51</v>
          </cell>
          <cell r="Q192">
            <v>51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3</v>
          </cell>
          <cell r="Z192">
            <v>4</v>
          </cell>
          <cell r="AA192">
            <v>3</v>
          </cell>
          <cell r="AB192">
            <v>3</v>
          </cell>
          <cell r="AC192">
            <v>1000</v>
          </cell>
          <cell r="AD192">
            <v>750</v>
          </cell>
          <cell r="AE192">
            <v>854</v>
          </cell>
          <cell r="AF192">
            <v>856</v>
          </cell>
          <cell r="AG192">
            <v>2</v>
          </cell>
          <cell r="AH192">
            <v>0</v>
          </cell>
          <cell r="AI192">
            <v>334</v>
          </cell>
          <cell r="AJ192">
            <v>127</v>
          </cell>
          <cell r="AK192">
            <v>461</v>
          </cell>
          <cell r="AL192">
            <v>169</v>
          </cell>
          <cell r="AM192">
            <v>300</v>
          </cell>
          <cell r="AN192">
            <v>506</v>
          </cell>
          <cell r="AO192">
            <v>651</v>
          </cell>
        </row>
        <row r="193">
          <cell r="B193" t="str">
            <v>สีคิ้ว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 t="str">
            <v/>
          </cell>
          <cell r="J193" t="str">
            <v/>
          </cell>
          <cell r="K193">
            <v>82</v>
          </cell>
          <cell r="L193">
            <v>82</v>
          </cell>
          <cell r="M193">
            <v>88</v>
          </cell>
          <cell r="AC193" t="str">
            <v/>
          </cell>
          <cell r="AD193" t="str">
            <v/>
          </cell>
          <cell r="AE193">
            <v>59</v>
          </cell>
          <cell r="AF193">
            <v>59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</row>
        <row r="194">
          <cell r="B194" t="str">
            <v>เสิงสาง</v>
          </cell>
          <cell r="C194">
            <v>1391</v>
          </cell>
          <cell r="D194">
            <v>1391</v>
          </cell>
          <cell r="E194">
            <v>602</v>
          </cell>
          <cell r="F194">
            <v>602</v>
          </cell>
          <cell r="G194">
            <v>1045</v>
          </cell>
          <cell r="H194">
            <v>419.85</v>
          </cell>
          <cell r="I194">
            <v>1736</v>
          </cell>
          <cell r="J194">
            <v>697</v>
          </cell>
          <cell r="K194">
            <v>372</v>
          </cell>
          <cell r="L194">
            <v>372</v>
          </cell>
          <cell r="M194">
            <v>446</v>
          </cell>
          <cell r="N194">
            <v>734</v>
          </cell>
          <cell r="P194">
            <v>23</v>
          </cell>
          <cell r="Q194">
            <v>23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2</v>
          </cell>
          <cell r="Z194">
            <v>8</v>
          </cell>
          <cell r="AA194">
            <v>2</v>
          </cell>
          <cell r="AB194">
            <v>13</v>
          </cell>
          <cell r="AC194">
            <v>1000</v>
          </cell>
          <cell r="AD194">
            <v>1625</v>
          </cell>
          <cell r="AE194">
            <v>1061</v>
          </cell>
          <cell r="AF194">
            <v>1061</v>
          </cell>
          <cell r="AG194">
            <v>0</v>
          </cell>
          <cell r="AH194">
            <v>0</v>
          </cell>
          <cell r="AI194">
            <v>130</v>
          </cell>
          <cell r="AJ194">
            <v>124</v>
          </cell>
          <cell r="AK194">
            <v>254</v>
          </cell>
          <cell r="AL194">
            <v>59</v>
          </cell>
          <cell r="AM194">
            <v>118</v>
          </cell>
          <cell r="AN194">
            <v>451</v>
          </cell>
          <cell r="AO194">
            <v>465</v>
          </cell>
        </row>
        <row r="195">
          <cell r="B195" t="str">
            <v>หนองบุญมาก</v>
          </cell>
          <cell r="C195">
            <v>40</v>
          </cell>
          <cell r="D195">
            <v>40</v>
          </cell>
          <cell r="E195">
            <v>40</v>
          </cell>
          <cell r="F195">
            <v>40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185</v>
          </cell>
          <cell r="L195">
            <v>185</v>
          </cell>
          <cell r="M195">
            <v>91</v>
          </cell>
          <cell r="P195">
            <v>22</v>
          </cell>
          <cell r="Q195">
            <v>22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/>
          </cell>
          <cell r="AD195" t="str">
            <v/>
          </cell>
          <cell r="AE195">
            <v>129</v>
          </cell>
          <cell r="AF195">
            <v>129</v>
          </cell>
          <cell r="AG195">
            <v>0</v>
          </cell>
          <cell r="AH195">
            <v>0</v>
          </cell>
          <cell r="AI195">
            <v>17</v>
          </cell>
          <cell r="AJ195">
            <v>39</v>
          </cell>
          <cell r="AK195">
            <v>56</v>
          </cell>
          <cell r="AL195">
            <v>4</v>
          </cell>
          <cell r="AM195">
            <v>19</v>
          </cell>
          <cell r="AN195">
            <v>242</v>
          </cell>
          <cell r="AO195">
            <v>339</v>
          </cell>
        </row>
        <row r="196">
          <cell r="B196" t="str">
            <v>วังน้ำเขียว</v>
          </cell>
          <cell r="C196">
            <v>10</v>
          </cell>
          <cell r="D196">
            <v>10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 t="str">
            <v/>
          </cell>
          <cell r="J196" t="str">
            <v/>
          </cell>
          <cell r="K196">
            <v>900</v>
          </cell>
          <cell r="L196">
            <v>900</v>
          </cell>
          <cell r="M196">
            <v>643</v>
          </cell>
          <cell r="N196">
            <v>138</v>
          </cell>
          <cell r="O196">
            <v>6113</v>
          </cell>
          <cell r="P196">
            <v>15</v>
          </cell>
          <cell r="Q196">
            <v>15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/>
          </cell>
          <cell r="AD196" t="str">
            <v/>
          </cell>
          <cell r="AE196">
            <v>806</v>
          </cell>
          <cell r="AF196">
            <v>806</v>
          </cell>
          <cell r="AG196">
            <v>0</v>
          </cell>
          <cell r="AH196">
            <v>0</v>
          </cell>
          <cell r="AI196">
            <v>295</v>
          </cell>
          <cell r="AJ196">
            <v>0</v>
          </cell>
          <cell r="AK196">
            <v>295</v>
          </cell>
          <cell r="AL196">
            <v>96</v>
          </cell>
          <cell r="AM196">
            <v>143</v>
          </cell>
          <cell r="AN196">
            <v>327</v>
          </cell>
          <cell r="AO196">
            <v>485</v>
          </cell>
        </row>
        <row r="197">
          <cell r="B197" t="str">
            <v>สระบุรี</v>
          </cell>
          <cell r="C197">
            <v>1772</v>
          </cell>
          <cell r="D197">
            <v>2393</v>
          </cell>
          <cell r="E197">
            <v>528</v>
          </cell>
          <cell r="F197">
            <v>1139</v>
          </cell>
          <cell r="G197">
            <v>258</v>
          </cell>
          <cell r="H197">
            <v>205</v>
          </cell>
          <cell r="I197">
            <v>489</v>
          </cell>
          <cell r="J197">
            <v>180</v>
          </cell>
          <cell r="K197">
            <v>1347</v>
          </cell>
          <cell r="L197">
            <v>1403</v>
          </cell>
          <cell r="M197">
            <v>836</v>
          </cell>
          <cell r="N197">
            <v>609</v>
          </cell>
          <cell r="O197">
            <v>2257</v>
          </cell>
          <cell r="P197">
            <v>0</v>
          </cell>
          <cell r="Q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/>
          </cell>
          <cell r="AD197" t="str">
            <v/>
          </cell>
          <cell r="AE197">
            <v>1855</v>
          </cell>
          <cell r="AF197">
            <v>2071</v>
          </cell>
          <cell r="AG197">
            <v>265</v>
          </cell>
          <cell r="AH197">
            <v>49</v>
          </cell>
          <cell r="AI197">
            <v>200</v>
          </cell>
          <cell r="AJ197">
            <v>481</v>
          </cell>
          <cell r="AK197">
            <v>649</v>
          </cell>
          <cell r="AL197">
            <v>74</v>
          </cell>
          <cell r="AM197">
            <v>172</v>
          </cell>
          <cell r="AN197">
            <v>370</v>
          </cell>
          <cell r="AO197">
            <v>265</v>
          </cell>
        </row>
        <row r="198">
          <cell r="B198" t="str">
            <v>เมืองสระบุรี</v>
          </cell>
          <cell r="C198">
            <v>8</v>
          </cell>
          <cell r="D198">
            <v>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 t="str">
            <v/>
          </cell>
          <cell r="J198" t="str">
            <v/>
          </cell>
          <cell r="K198">
            <v>8</v>
          </cell>
          <cell r="L198">
            <v>11</v>
          </cell>
          <cell r="M198">
            <v>7</v>
          </cell>
          <cell r="N198">
            <v>2</v>
          </cell>
          <cell r="AC198" t="str">
            <v/>
          </cell>
          <cell r="AD198" t="str">
            <v/>
          </cell>
          <cell r="AE198">
            <v>13</v>
          </cell>
          <cell r="AF198">
            <v>13</v>
          </cell>
          <cell r="AI198">
            <v>0</v>
          </cell>
          <cell r="AJ198">
            <v>5</v>
          </cell>
          <cell r="AK198">
            <v>5</v>
          </cell>
          <cell r="AL198">
            <v>0</v>
          </cell>
          <cell r="AM198">
            <v>1</v>
          </cell>
          <cell r="AN198">
            <v>0</v>
          </cell>
          <cell r="AO198">
            <v>200</v>
          </cell>
        </row>
        <row r="199">
          <cell r="B199" t="str">
            <v>แก่งคอย</v>
          </cell>
          <cell r="C199">
            <v>909</v>
          </cell>
          <cell r="D199">
            <v>1350</v>
          </cell>
          <cell r="E199">
            <v>412</v>
          </cell>
          <cell r="F199">
            <v>853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927</v>
          </cell>
          <cell r="L199">
            <v>959</v>
          </cell>
          <cell r="M199">
            <v>643</v>
          </cell>
          <cell r="N199">
            <v>283</v>
          </cell>
          <cell r="O199">
            <v>1372</v>
          </cell>
          <cell r="AC199" t="str">
            <v/>
          </cell>
          <cell r="AD199" t="str">
            <v/>
          </cell>
          <cell r="AE199">
            <v>943</v>
          </cell>
          <cell r="AF199">
            <v>1026</v>
          </cell>
          <cell r="AG199">
            <v>105</v>
          </cell>
          <cell r="AH199">
            <v>22</v>
          </cell>
          <cell r="AI199">
            <v>105</v>
          </cell>
          <cell r="AJ199">
            <v>207</v>
          </cell>
          <cell r="AK199">
            <v>290</v>
          </cell>
          <cell r="AL199">
            <v>49</v>
          </cell>
          <cell r="AM199">
            <v>87</v>
          </cell>
          <cell r="AN199">
            <v>465</v>
          </cell>
          <cell r="AO199">
            <v>300</v>
          </cell>
        </row>
        <row r="200">
          <cell r="B200" t="str">
            <v>บ้านหมอ</v>
          </cell>
          <cell r="C200">
            <v>28</v>
          </cell>
          <cell r="D200">
            <v>28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 t="str">
            <v/>
          </cell>
          <cell r="J200" t="str">
            <v/>
          </cell>
          <cell r="K200">
            <v>30</v>
          </cell>
          <cell r="L200">
            <v>30</v>
          </cell>
          <cell r="AC200" t="str">
            <v/>
          </cell>
          <cell r="AD200" t="str">
            <v/>
          </cell>
          <cell r="AE200">
            <v>27</v>
          </cell>
          <cell r="AF200">
            <v>0</v>
          </cell>
          <cell r="AH200">
            <v>27</v>
          </cell>
          <cell r="AI200">
            <v>10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</row>
        <row r="201">
          <cell r="B201" t="str">
            <v>พระพุทธบาท</v>
          </cell>
          <cell r="C201">
            <v>10</v>
          </cell>
          <cell r="D201">
            <v>10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 t="str">
            <v/>
          </cell>
          <cell r="J201" t="str">
            <v/>
          </cell>
          <cell r="K201">
            <v>0</v>
          </cell>
          <cell r="L201">
            <v>0</v>
          </cell>
          <cell r="M201">
            <v>5</v>
          </cell>
          <cell r="AC201" t="str">
            <v/>
          </cell>
          <cell r="AD201" t="str">
            <v/>
          </cell>
          <cell r="AE201">
            <v>8</v>
          </cell>
          <cell r="AF201">
            <v>8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</row>
        <row r="202">
          <cell r="B202" t="str">
            <v>มวกเหล็ก</v>
          </cell>
          <cell r="C202">
            <v>565</v>
          </cell>
          <cell r="D202">
            <v>575</v>
          </cell>
          <cell r="E202">
            <v>88</v>
          </cell>
          <cell r="F202">
            <v>88</v>
          </cell>
          <cell r="G202">
            <v>80</v>
          </cell>
          <cell r="H202">
            <v>0</v>
          </cell>
          <cell r="I202">
            <v>909</v>
          </cell>
          <cell r="J202">
            <v>0</v>
          </cell>
          <cell r="K202">
            <v>133</v>
          </cell>
          <cell r="L202">
            <v>145</v>
          </cell>
          <cell r="M202">
            <v>110</v>
          </cell>
          <cell r="N202">
            <v>6</v>
          </cell>
          <cell r="O202">
            <v>360</v>
          </cell>
          <cell r="AC202" t="str">
            <v/>
          </cell>
          <cell r="AD202" t="str">
            <v/>
          </cell>
          <cell r="AE202">
            <v>455</v>
          </cell>
          <cell r="AF202">
            <v>465</v>
          </cell>
          <cell r="AG202">
            <v>10</v>
          </cell>
          <cell r="AH202">
            <v>0</v>
          </cell>
          <cell r="AI202">
            <v>64</v>
          </cell>
          <cell r="AJ202">
            <v>108</v>
          </cell>
          <cell r="AK202">
            <v>172</v>
          </cell>
          <cell r="AL202">
            <v>16</v>
          </cell>
          <cell r="AM202">
            <v>42</v>
          </cell>
          <cell r="AN202">
            <v>250</v>
          </cell>
          <cell r="AO202">
            <v>244</v>
          </cell>
        </row>
        <row r="203">
          <cell r="B203" t="str">
            <v>วิหารแดง</v>
          </cell>
          <cell r="C203">
            <v>187</v>
          </cell>
          <cell r="D203">
            <v>187</v>
          </cell>
          <cell r="E203">
            <v>0</v>
          </cell>
          <cell r="F203">
            <v>0</v>
          </cell>
          <cell r="G203">
            <v>118</v>
          </cell>
          <cell r="H203">
            <v>0</v>
          </cell>
          <cell r="I203" t="str">
            <v/>
          </cell>
          <cell r="J203" t="str">
            <v/>
          </cell>
          <cell r="K203">
            <v>211</v>
          </cell>
          <cell r="L203">
            <v>219</v>
          </cell>
          <cell r="M203">
            <v>56</v>
          </cell>
          <cell r="N203">
            <v>147</v>
          </cell>
          <cell r="O203">
            <v>525</v>
          </cell>
          <cell r="AC203" t="str">
            <v/>
          </cell>
          <cell r="AD203" t="str">
            <v/>
          </cell>
          <cell r="AE203">
            <v>342</v>
          </cell>
          <cell r="AF203">
            <v>342</v>
          </cell>
          <cell r="AG203">
            <v>0</v>
          </cell>
          <cell r="AH203">
            <v>0</v>
          </cell>
          <cell r="AI203">
            <v>15</v>
          </cell>
          <cell r="AJ203">
            <v>161</v>
          </cell>
          <cell r="AK203">
            <v>176</v>
          </cell>
          <cell r="AL203">
            <v>7</v>
          </cell>
          <cell r="AM203">
            <v>40</v>
          </cell>
          <cell r="AN203">
            <v>450</v>
          </cell>
          <cell r="AO203">
            <v>227</v>
          </cell>
        </row>
        <row r="204">
          <cell r="B204" t="str">
            <v>เสาไห้</v>
          </cell>
          <cell r="C204">
            <v>29</v>
          </cell>
          <cell r="D204">
            <v>29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 t="str">
            <v/>
          </cell>
          <cell r="J204" t="str">
            <v/>
          </cell>
          <cell r="K204">
            <v>18</v>
          </cell>
          <cell r="L204">
            <v>19</v>
          </cell>
          <cell r="M204">
            <v>3</v>
          </cell>
          <cell r="N204">
            <v>1</v>
          </cell>
          <cell r="AC204" t="str">
            <v/>
          </cell>
          <cell r="AD204" t="str">
            <v/>
          </cell>
          <cell r="AE204">
            <v>29</v>
          </cell>
          <cell r="AF204">
            <v>29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</row>
        <row r="205">
          <cell r="B205" t="str">
            <v>หนองแค</v>
          </cell>
          <cell r="C205">
            <v>28</v>
          </cell>
          <cell r="D205">
            <v>198</v>
          </cell>
          <cell r="E205">
            <v>28</v>
          </cell>
          <cell r="F205">
            <v>198</v>
          </cell>
          <cell r="G205">
            <v>60</v>
          </cell>
          <cell r="H205">
            <v>205</v>
          </cell>
          <cell r="I205">
            <v>2143</v>
          </cell>
          <cell r="J205">
            <v>1035</v>
          </cell>
          <cell r="K205">
            <v>10</v>
          </cell>
          <cell r="L205">
            <v>10</v>
          </cell>
          <cell r="M205">
            <v>10</v>
          </cell>
          <cell r="N205">
            <v>170</v>
          </cell>
          <cell r="AC205" t="str">
            <v/>
          </cell>
          <cell r="AD205" t="str">
            <v/>
          </cell>
          <cell r="AE205">
            <v>28</v>
          </cell>
          <cell r="AF205">
            <v>170</v>
          </cell>
          <cell r="AG205">
            <v>142</v>
          </cell>
          <cell r="AI205">
            <v>6</v>
          </cell>
          <cell r="AJ205">
            <v>0</v>
          </cell>
          <cell r="AK205">
            <v>6</v>
          </cell>
          <cell r="AL205">
            <v>2</v>
          </cell>
          <cell r="AM205">
            <v>2</v>
          </cell>
          <cell r="AN205">
            <v>255</v>
          </cell>
          <cell r="AO205">
            <v>333</v>
          </cell>
        </row>
        <row r="206">
          <cell r="B206" t="str">
            <v>หนองแซง</v>
          </cell>
          <cell r="C206">
            <v>8</v>
          </cell>
          <cell r="D206">
            <v>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J206" t="str">
            <v/>
          </cell>
          <cell r="K206">
            <v>9</v>
          </cell>
          <cell r="L206">
            <v>9</v>
          </cell>
          <cell r="AC206" t="str">
            <v/>
          </cell>
          <cell r="AD206" t="str">
            <v/>
          </cell>
          <cell r="AE206">
            <v>6</v>
          </cell>
          <cell r="AF206">
            <v>14</v>
          </cell>
          <cell r="AG206">
            <v>8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B207" t="str">
            <v>หนองโดน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 t="str">
            <v/>
          </cell>
          <cell r="J207" t="str">
            <v/>
          </cell>
          <cell r="K207">
            <v>0</v>
          </cell>
          <cell r="L207">
            <v>0</v>
          </cell>
          <cell r="AC207" t="str">
            <v/>
          </cell>
          <cell r="AD207" t="str">
            <v/>
          </cell>
          <cell r="AE207">
            <v>0</v>
          </cell>
          <cell r="AF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</row>
        <row r="208">
          <cell r="B208" t="str">
            <v>ดอนพุด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J208" t="str">
            <v/>
          </cell>
          <cell r="K208">
            <v>0</v>
          </cell>
          <cell r="L208">
            <v>0</v>
          </cell>
          <cell r="AC208" t="str">
            <v/>
          </cell>
          <cell r="AD208" t="str">
            <v/>
          </cell>
          <cell r="AE208">
            <v>0</v>
          </cell>
          <cell r="AF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09">
          <cell r="B209" t="str">
            <v>วังม่วง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J209" t="str">
            <v/>
          </cell>
          <cell r="K209">
            <v>1</v>
          </cell>
          <cell r="L209">
            <v>1</v>
          </cell>
          <cell r="AC209" t="str">
            <v/>
          </cell>
          <cell r="AD209" t="str">
            <v/>
          </cell>
          <cell r="AE209">
            <v>0</v>
          </cell>
          <cell r="AF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</row>
        <row r="210">
          <cell r="B210" t="str">
            <v xml:space="preserve">เฉลิมพระเกียรติ   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 t="str">
            <v/>
          </cell>
          <cell r="J210" t="str">
            <v/>
          </cell>
          <cell r="K210">
            <v>0</v>
          </cell>
          <cell r="L210">
            <v>0</v>
          </cell>
          <cell r="M210">
            <v>2</v>
          </cell>
          <cell r="AC210" t="str">
            <v/>
          </cell>
          <cell r="AD210" t="str">
            <v/>
          </cell>
          <cell r="AE210">
            <v>4</v>
          </cell>
          <cell r="AF210">
            <v>4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</row>
        <row r="211">
          <cell r="B211" t="str">
            <v>ลพบุรี</v>
          </cell>
          <cell r="C211">
            <v>73</v>
          </cell>
          <cell r="D211">
            <v>72</v>
          </cell>
          <cell r="E211">
            <v>5</v>
          </cell>
          <cell r="F211">
            <v>5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224</v>
          </cell>
          <cell r="L211">
            <v>260</v>
          </cell>
          <cell r="M211">
            <v>69</v>
          </cell>
          <cell r="N211">
            <v>13</v>
          </cell>
          <cell r="O211">
            <v>1</v>
          </cell>
          <cell r="P211">
            <v>20</v>
          </cell>
          <cell r="Q211">
            <v>25</v>
          </cell>
          <cell r="U211">
            <v>13</v>
          </cell>
          <cell r="V211">
            <v>4</v>
          </cell>
          <cell r="W211">
            <v>8</v>
          </cell>
          <cell r="X211">
            <v>1</v>
          </cell>
          <cell r="Y211">
            <v>0</v>
          </cell>
          <cell r="Z211">
            <v>1</v>
          </cell>
          <cell r="AA211">
            <v>0</v>
          </cell>
          <cell r="AB211">
            <v>0.63</v>
          </cell>
          <cell r="AC211">
            <v>0</v>
          </cell>
          <cell r="AD211">
            <v>630</v>
          </cell>
          <cell r="AE211">
            <v>242</v>
          </cell>
          <cell r="AF211">
            <v>247</v>
          </cell>
          <cell r="AG211">
            <v>13</v>
          </cell>
          <cell r="AH211">
            <v>8</v>
          </cell>
          <cell r="AI211">
            <v>40</v>
          </cell>
          <cell r="AJ211">
            <v>89</v>
          </cell>
          <cell r="AK211">
            <v>121</v>
          </cell>
          <cell r="AL211">
            <v>9.23</v>
          </cell>
          <cell r="AM211">
            <v>33</v>
          </cell>
          <cell r="AN211">
            <v>231</v>
          </cell>
          <cell r="AO211">
            <v>273</v>
          </cell>
        </row>
        <row r="212">
          <cell r="B212" t="str">
            <v>เมืองลพบุรี</v>
          </cell>
          <cell r="C212">
            <v>27</v>
          </cell>
          <cell r="D212">
            <v>26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J212" t="str">
            <v/>
          </cell>
          <cell r="K212">
            <v>22</v>
          </cell>
          <cell r="L212">
            <v>36</v>
          </cell>
          <cell r="M212">
            <v>16</v>
          </cell>
          <cell r="N212">
            <v>10</v>
          </cell>
          <cell r="AC212" t="str">
            <v/>
          </cell>
          <cell r="AD212" t="str">
            <v/>
          </cell>
          <cell r="AE212">
            <v>24</v>
          </cell>
          <cell r="AF212">
            <v>24</v>
          </cell>
          <cell r="AI212">
            <v>1</v>
          </cell>
          <cell r="AJ212">
            <v>5</v>
          </cell>
          <cell r="AK212">
            <v>6</v>
          </cell>
          <cell r="AL212">
            <v>0.23</v>
          </cell>
          <cell r="AM212">
            <v>1</v>
          </cell>
          <cell r="AN212">
            <v>230</v>
          </cell>
          <cell r="AO212">
            <v>167</v>
          </cell>
        </row>
        <row r="213">
          <cell r="B213" t="str">
            <v>โคกสำโรง</v>
          </cell>
          <cell r="C213">
            <v>15</v>
          </cell>
          <cell r="D213">
            <v>15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 t="str">
            <v/>
          </cell>
          <cell r="J213" t="str">
            <v/>
          </cell>
          <cell r="K213">
            <v>14</v>
          </cell>
          <cell r="L213">
            <v>15</v>
          </cell>
          <cell r="M213">
            <v>3</v>
          </cell>
          <cell r="AC213" t="str">
            <v/>
          </cell>
          <cell r="AD213" t="str">
            <v/>
          </cell>
          <cell r="AE213">
            <v>15</v>
          </cell>
          <cell r="AF213">
            <v>15</v>
          </cell>
          <cell r="AI213">
            <v>0</v>
          </cell>
          <cell r="AJ213">
            <v>2</v>
          </cell>
          <cell r="AK213">
            <v>2</v>
          </cell>
          <cell r="AL213">
            <v>0</v>
          </cell>
          <cell r="AM213">
            <v>0</v>
          </cell>
          <cell r="AO213">
            <v>0</v>
          </cell>
        </row>
        <row r="214">
          <cell r="B214" t="str">
            <v>ชัยบาดาล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 t="str">
            <v/>
          </cell>
          <cell r="J214" t="str">
            <v/>
          </cell>
          <cell r="K214">
            <v>45</v>
          </cell>
          <cell r="L214">
            <v>58</v>
          </cell>
          <cell r="M214">
            <v>19</v>
          </cell>
          <cell r="O214">
            <v>1</v>
          </cell>
          <cell r="P214">
            <v>2</v>
          </cell>
          <cell r="Q214">
            <v>2</v>
          </cell>
          <cell r="U214">
            <v>1</v>
          </cell>
          <cell r="V214">
            <v>2</v>
          </cell>
          <cell r="W214">
            <v>1</v>
          </cell>
          <cell r="X214">
            <v>1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36</v>
          </cell>
          <cell r="AF214">
            <v>36</v>
          </cell>
          <cell r="AG214">
            <v>1</v>
          </cell>
          <cell r="AH214">
            <v>1</v>
          </cell>
          <cell r="AI214">
            <v>9</v>
          </cell>
          <cell r="AJ214">
            <v>2</v>
          </cell>
          <cell r="AK214">
            <v>10</v>
          </cell>
          <cell r="AL214">
            <v>2</v>
          </cell>
          <cell r="AM214">
            <v>2</v>
          </cell>
          <cell r="AN214">
            <v>275</v>
          </cell>
          <cell r="AO214">
            <v>200</v>
          </cell>
        </row>
        <row r="215">
          <cell r="B215" t="str">
            <v>ท่าวุ้ง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J215" t="str">
            <v/>
          </cell>
          <cell r="K215">
            <v>7</v>
          </cell>
          <cell r="L215">
            <v>10</v>
          </cell>
          <cell r="M215">
            <v>3</v>
          </cell>
          <cell r="AC215" t="str">
            <v/>
          </cell>
          <cell r="AD215" t="str">
            <v/>
          </cell>
          <cell r="AE215">
            <v>7</v>
          </cell>
          <cell r="AF215">
            <v>7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O215">
            <v>0</v>
          </cell>
        </row>
        <row r="216">
          <cell r="B216" t="str">
            <v>บ้านหมี่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J216" t="str">
            <v/>
          </cell>
          <cell r="K216">
            <v>22</v>
          </cell>
          <cell r="L216">
            <v>22</v>
          </cell>
          <cell r="AC216" t="str">
            <v/>
          </cell>
          <cell r="AD216" t="str">
            <v/>
          </cell>
          <cell r="AE216">
            <v>22</v>
          </cell>
          <cell r="AF216">
            <v>22</v>
          </cell>
          <cell r="AI216">
            <v>10</v>
          </cell>
          <cell r="AJ216">
            <v>10</v>
          </cell>
          <cell r="AK216">
            <v>20</v>
          </cell>
          <cell r="AL216">
            <v>2</v>
          </cell>
          <cell r="AM216">
            <v>5</v>
          </cell>
          <cell r="AN216">
            <v>150</v>
          </cell>
          <cell r="AO216">
            <v>250</v>
          </cell>
        </row>
        <row r="217">
          <cell r="B217" t="str">
            <v>พัฒนานิคม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 t="str">
            <v/>
          </cell>
          <cell r="J217" t="str">
            <v/>
          </cell>
          <cell r="K217">
            <v>55</v>
          </cell>
          <cell r="L217">
            <v>55</v>
          </cell>
          <cell r="M217">
            <v>4</v>
          </cell>
          <cell r="P217">
            <v>18</v>
          </cell>
          <cell r="Q217">
            <v>23</v>
          </cell>
          <cell r="U217">
            <v>12</v>
          </cell>
          <cell r="V217">
            <v>2</v>
          </cell>
          <cell r="W217">
            <v>7</v>
          </cell>
          <cell r="X217">
            <v>0</v>
          </cell>
          <cell r="Y217">
            <v>0</v>
          </cell>
          <cell r="Z217">
            <v>1</v>
          </cell>
          <cell r="AA217">
            <v>0</v>
          </cell>
          <cell r="AB217">
            <v>0.63</v>
          </cell>
          <cell r="AC217">
            <v>0</v>
          </cell>
          <cell r="AD217">
            <v>630</v>
          </cell>
          <cell r="AE217">
            <v>35</v>
          </cell>
          <cell r="AF217">
            <v>40</v>
          </cell>
          <cell r="AG217">
            <v>12</v>
          </cell>
          <cell r="AH217">
            <v>7</v>
          </cell>
          <cell r="AI217">
            <v>14</v>
          </cell>
          <cell r="AJ217">
            <v>0</v>
          </cell>
          <cell r="AK217">
            <v>7</v>
          </cell>
          <cell r="AL217">
            <v>4</v>
          </cell>
          <cell r="AM217">
            <v>2</v>
          </cell>
          <cell r="AN217">
            <v>253</v>
          </cell>
          <cell r="AO217">
            <v>286</v>
          </cell>
        </row>
        <row r="218">
          <cell r="B218" t="str">
            <v>ท่าหลวง</v>
          </cell>
          <cell r="C218">
            <v>19</v>
          </cell>
          <cell r="D218">
            <v>19</v>
          </cell>
          <cell r="E218">
            <v>5</v>
          </cell>
          <cell r="F218">
            <v>5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18</v>
          </cell>
          <cell r="L218">
            <v>21</v>
          </cell>
          <cell r="M218">
            <v>17</v>
          </cell>
          <cell r="N218">
            <v>3</v>
          </cell>
          <cell r="AC218" t="str">
            <v/>
          </cell>
          <cell r="AD218" t="str">
            <v/>
          </cell>
          <cell r="AE218">
            <v>21</v>
          </cell>
          <cell r="AF218">
            <v>21</v>
          </cell>
          <cell r="AI218">
            <v>6</v>
          </cell>
          <cell r="AJ218">
            <v>0</v>
          </cell>
          <cell r="AK218">
            <v>6</v>
          </cell>
          <cell r="AL218">
            <v>1</v>
          </cell>
          <cell r="AM218">
            <v>3</v>
          </cell>
          <cell r="AN218">
            <v>226</v>
          </cell>
          <cell r="AO218">
            <v>500</v>
          </cell>
        </row>
        <row r="219">
          <cell r="B219" t="str">
            <v>ลำสนธิ</v>
          </cell>
          <cell r="C219">
            <v>12</v>
          </cell>
          <cell r="D219">
            <v>12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J219" t="str">
            <v/>
          </cell>
          <cell r="K219">
            <v>21</v>
          </cell>
          <cell r="L219">
            <v>23</v>
          </cell>
          <cell r="M219">
            <v>7</v>
          </cell>
          <cell r="AC219" t="str">
            <v/>
          </cell>
          <cell r="AD219" t="str">
            <v/>
          </cell>
          <cell r="AE219">
            <v>73</v>
          </cell>
          <cell r="AF219">
            <v>73</v>
          </cell>
          <cell r="AI219">
            <v>0</v>
          </cell>
          <cell r="AJ219">
            <v>67</v>
          </cell>
          <cell r="AK219">
            <v>67</v>
          </cell>
          <cell r="AL219">
            <v>0</v>
          </cell>
          <cell r="AM219">
            <v>19</v>
          </cell>
          <cell r="AN219">
            <v>0</v>
          </cell>
          <cell r="AO219">
            <v>284</v>
          </cell>
        </row>
        <row r="220">
          <cell r="B220" t="str">
            <v>หนองม่วง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 t="str">
            <v/>
          </cell>
          <cell r="J220" t="str">
            <v/>
          </cell>
          <cell r="K220">
            <v>20</v>
          </cell>
          <cell r="L220">
            <v>20</v>
          </cell>
          <cell r="AC220" t="str">
            <v/>
          </cell>
          <cell r="AD220" t="str">
            <v/>
          </cell>
          <cell r="AE220">
            <v>9</v>
          </cell>
          <cell r="AF220">
            <v>9</v>
          </cell>
          <cell r="AI220">
            <v>0</v>
          </cell>
          <cell r="AJ220">
            <v>3</v>
          </cell>
          <cell r="AK220">
            <v>3</v>
          </cell>
          <cell r="AL220">
            <v>0</v>
          </cell>
          <cell r="AM220">
            <v>0.67</v>
          </cell>
          <cell r="AO220">
            <v>223</v>
          </cell>
        </row>
        <row r="221">
          <cell r="B221" t="str">
            <v>สุพรรณบุรี</v>
          </cell>
          <cell r="C221">
            <v>497</v>
          </cell>
          <cell r="D221">
            <v>456</v>
          </cell>
          <cell r="E221">
            <v>64</v>
          </cell>
          <cell r="F221">
            <v>64</v>
          </cell>
          <cell r="G221">
            <v>20</v>
          </cell>
          <cell r="H221">
            <v>0</v>
          </cell>
          <cell r="I221">
            <v>313</v>
          </cell>
          <cell r="J221">
            <v>0</v>
          </cell>
          <cell r="K221">
            <v>350</v>
          </cell>
          <cell r="L221">
            <v>381</v>
          </cell>
          <cell r="M221">
            <v>88</v>
          </cell>
          <cell r="N221">
            <v>23</v>
          </cell>
          <cell r="O221">
            <v>770</v>
          </cell>
          <cell r="P221">
            <v>291</v>
          </cell>
          <cell r="Q221">
            <v>302</v>
          </cell>
          <cell r="U221">
            <v>64</v>
          </cell>
          <cell r="V221">
            <v>19</v>
          </cell>
          <cell r="W221">
            <v>53</v>
          </cell>
          <cell r="X221">
            <v>8</v>
          </cell>
          <cell r="Y221">
            <v>1</v>
          </cell>
          <cell r="Z221">
            <v>3</v>
          </cell>
          <cell r="AA221">
            <v>0.22</v>
          </cell>
          <cell r="AB221">
            <v>2</v>
          </cell>
          <cell r="AC221">
            <v>220</v>
          </cell>
          <cell r="AD221">
            <v>667</v>
          </cell>
          <cell r="AE221">
            <v>449</v>
          </cell>
          <cell r="AF221">
            <v>466</v>
          </cell>
          <cell r="AG221">
            <v>70</v>
          </cell>
          <cell r="AH221">
            <v>53</v>
          </cell>
          <cell r="AI221">
            <v>125</v>
          </cell>
          <cell r="AJ221">
            <v>27</v>
          </cell>
          <cell r="AK221">
            <v>99</v>
          </cell>
          <cell r="AL221">
            <v>7.45</v>
          </cell>
          <cell r="AM221">
            <v>21</v>
          </cell>
          <cell r="AN221">
            <v>60</v>
          </cell>
          <cell r="AO221">
            <v>212</v>
          </cell>
        </row>
        <row r="222">
          <cell r="B222" t="str">
            <v>เมืองสุพรรณบุรี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J222" t="str">
            <v/>
          </cell>
          <cell r="K222">
            <v>0</v>
          </cell>
          <cell r="L222">
            <v>2</v>
          </cell>
          <cell r="M222">
            <v>2</v>
          </cell>
          <cell r="N222">
            <v>6</v>
          </cell>
          <cell r="AC222" t="str">
            <v/>
          </cell>
          <cell r="AD222" t="str">
            <v/>
          </cell>
          <cell r="AE222">
            <v>0</v>
          </cell>
          <cell r="AF222">
            <v>6</v>
          </cell>
          <cell r="AG222">
            <v>6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</row>
        <row r="223">
          <cell r="B223" t="str">
            <v>ดอนเจดีย์</v>
          </cell>
          <cell r="C223">
            <v>10</v>
          </cell>
          <cell r="D223">
            <v>10</v>
          </cell>
          <cell r="E223">
            <v>10</v>
          </cell>
          <cell r="F223">
            <v>10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10</v>
          </cell>
          <cell r="M223">
            <v>10</v>
          </cell>
          <cell r="AC223" t="str">
            <v/>
          </cell>
          <cell r="AD223" t="str">
            <v/>
          </cell>
          <cell r="AE223">
            <v>10</v>
          </cell>
          <cell r="AF223">
            <v>10</v>
          </cell>
          <cell r="AI223">
            <v>10</v>
          </cell>
          <cell r="AJ223">
            <v>0</v>
          </cell>
          <cell r="AK223">
            <v>10</v>
          </cell>
          <cell r="AL223">
            <v>0.45</v>
          </cell>
          <cell r="AM223">
            <v>2</v>
          </cell>
          <cell r="AN223">
            <v>45</v>
          </cell>
          <cell r="AO223">
            <v>200</v>
          </cell>
        </row>
        <row r="224">
          <cell r="B224" t="str">
            <v>เดิมบางนางบวช</v>
          </cell>
          <cell r="C224">
            <v>21</v>
          </cell>
          <cell r="D224">
            <v>21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 t="str">
            <v/>
          </cell>
          <cell r="J224" t="str">
            <v/>
          </cell>
          <cell r="K224">
            <v>33</v>
          </cell>
          <cell r="L224">
            <v>36</v>
          </cell>
          <cell r="M224">
            <v>7</v>
          </cell>
          <cell r="N224">
            <v>2</v>
          </cell>
          <cell r="P224">
            <v>6</v>
          </cell>
          <cell r="Q224">
            <v>6</v>
          </cell>
          <cell r="U224">
            <v>0</v>
          </cell>
          <cell r="V224">
            <v>1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21</v>
          </cell>
          <cell r="AF224">
            <v>21</v>
          </cell>
          <cell r="AG224">
            <v>0</v>
          </cell>
          <cell r="AH224">
            <v>0</v>
          </cell>
          <cell r="AI224">
            <v>0</v>
          </cell>
          <cell r="AJ224">
            <v>1</v>
          </cell>
          <cell r="AK224">
            <v>1</v>
          </cell>
          <cell r="AL224">
            <v>0</v>
          </cell>
          <cell r="AM224">
            <v>0.35</v>
          </cell>
          <cell r="AN224">
            <v>0</v>
          </cell>
          <cell r="AO224">
            <v>350</v>
          </cell>
        </row>
        <row r="225">
          <cell r="B225" t="str">
            <v>บางปลาม้า</v>
          </cell>
          <cell r="C225">
            <v>3</v>
          </cell>
          <cell r="D225">
            <v>3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 t="str">
            <v/>
          </cell>
          <cell r="J225" t="str">
            <v/>
          </cell>
          <cell r="K225">
            <v>3</v>
          </cell>
          <cell r="L225">
            <v>3</v>
          </cell>
          <cell r="AC225" t="str">
            <v/>
          </cell>
          <cell r="AD225" t="str">
            <v/>
          </cell>
          <cell r="AE225">
            <v>3</v>
          </cell>
          <cell r="AF225">
            <v>3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</row>
        <row r="226">
          <cell r="B226" t="str">
            <v>ศรีประจันต์</v>
          </cell>
          <cell r="C226">
            <v>12</v>
          </cell>
          <cell r="D226">
            <v>12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 t="str">
            <v/>
          </cell>
          <cell r="J226" t="str">
            <v/>
          </cell>
          <cell r="K226">
            <v>12</v>
          </cell>
          <cell r="L226">
            <v>12</v>
          </cell>
          <cell r="N226">
            <v>7</v>
          </cell>
          <cell r="AC226" t="str">
            <v/>
          </cell>
          <cell r="AD226" t="str">
            <v/>
          </cell>
          <cell r="AE226">
            <v>13</v>
          </cell>
          <cell r="AF226">
            <v>13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</row>
        <row r="227">
          <cell r="B227" t="str">
            <v>สองพี่น้อง</v>
          </cell>
          <cell r="C227">
            <v>5</v>
          </cell>
          <cell r="D227">
            <v>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 t="str">
            <v/>
          </cell>
          <cell r="J227" t="str">
            <v/>
          </cell>
          <cell r="K227">
            <v>5</v>
          </cell>
          <cell r="L227">
            <v>5</v>
          </cell>
          <cell r="AC227" t="str">
            <v/>
          </cell>
          <cell r="AD227" t="str">
            <v/>
          </cell>
          <cell r="AE227">
            <v>0</v>
          </cell>
          <cell r="AF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</row>
        <row r="228">
          <cell r="B228" t="str">
            <v>สามชุก</v>
          </cell>
          <cell r="C228">
            <v>9</v>
          </cell>
          <cell r="D228">
            <v>9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 t="str">
            <v/>
          </cell>
          <cell r="J228" t="str">
            <v/>
          </cell>
          <cell r="K228">
            <v>7</v>
          </cell>
          <cell r="L228">
            <v>7</v>
          </cell>
          <cell r="AC228" t="str">
            <v/>
          </cell>
          <cell r="AD228" t="str">
            <v/>
          </cell>
          <cell r="AE228">
            <v>7</v>
          </cell>
          <cell r="AF228">
            <v>7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</row>
        <row r="229">
          <cell r="B229" t="str">
            <v>อู่ทอง</v>
          </cell>
          <cell r="C229">
            <v>15</v>
          </cell>
          <cell r="D229">
            <v>14</v>
          </cell>
          <cell r="E229">
            <v>10</v>
          </cell>
          <cell r="F229">
            <v>10</v>
          </cell>
          <cell r="G229">
            <v>20</v>
          </cell>
          <cell r="H229">
            <v>0</v>
          </cell>
          <cell r="I229">
            <v>2000</v>
          </cell>
          <cell r="J229">
            <v>0</v>
          </cell>
          <cell r="K229">
            <v>15</v>
          </cell>
          <cell r="L229">
            <v>24</v>
          </cell>
          <cell r="M229">
            <v>12</v>
          </cell>
          <cell r="AC229" t="str">
            <v/>
          </cell>
          <cell r="AD229" t="str">
            <v/>
          </cell>
          <cell r="AE229">
            <v>13</v>
          </cell>
          <cell r="AF229">
            <v>13</v>
          </cell>
          <cell r="AI229">
            <v>9</v>
          </cell>
          <cell r="AJ229">
            <v>0</v>
          </cell>
          <cell r="AK229">
            <v>9</v>
          </cell>
          <cell r="AL229">
            <v>0</v>
          </cell>
          <cell r="AM229">
            <v>3</v>
          </cell>
          <cell r="AN229">
            <v>0</v>
          </cell>
          <cell r="AO229">
            <v>333</v>
          </cell>
        </row>
        <row r="230">
          <cell r="B230" t="str">
            <v>ด่านช้าง</v>
          </cell>
          <cell r="C230">
            <v>413</v>
          </cell>
          <cell r="D230">
            <v>373</v>
          </cell>
          <cell r="E230">
            <v>44</v>
          </cell>
          <cell r="F230">
            <v>44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269</v>
          </cell>
          <cell r="L230">
            <v>269</v>
          </cell>
          <cell r="M230">
            <v>48</v>
          </cell>
          <cell r="N230">
            <v>8</v>
          </cell>
          <cell r="O230">
            <v>770</v>
          </cell>
          <cell r="P230">
            <v>285</v>
          </cell>
          <cell r="Q230">
            <v>296</v>
          </cell>
          <cell r="U230">
            <v>64</v>
          </cell>
          <cell r="V230">
            <v>18</v>
          </cell>
          <cell r="W230">
            <v>53</v>
          </cell>
          <cell r="X230">
            <v>8</v>
          </cell>
          <cell r="Y230">
            <v>1</v>
          </cell>
          <cell r="Z230">
            <v>3</v>
          </cell>
          <cell r="AA230">
            <v>0.22</v>
          </cell>
          <cell r="AB230">
            <v>2</v>
          </cell>
          <cell r="AC230">
            <v>220</v>
          </cell>
          <cell r="AD230">
            <v>667</v>
          </cell>
          <cell r="AE230">
            <v>373</v>
          </cell>
          <cell r="AF230">
            <v>384</v>
          </cell>
          <cell r="AG230">
            <v>64</v>
          </cell>
          <cell r="AH230">
            <v>53</v>
          </cell>
          <cell r="AI230">
            <v>106</v>
          </cell>
          <cell r="AJ230">
            <v>21</v>
          </cell>
          <cell r="AK230">
            <v>74</v>
          </cell>
          <cell r="AL230">
            <v>7</v>
          </cell>
          <cell r="AM230">
            <v>15</v>
          </cell>
          <cell r="AN230">
            <v>65</v>
          </cell>
          <cell r="AO230">
            <v>203</v>
          </cell>
        </row>
        <row r="231">
          <cell r="B231" t="str">
            <v>หนองหญ้าไซ</v>
          </cell>
          <cell r="C231">
            <v>9</v>
          </cell>
          <cell r="D231">
            <v>9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 t="str">
            <v/>
          </cell>
          <cell r="J231" t="str">
            <v/>
          </cell>
          <cell r="K231">
            <v>6</v>
          </cell>
          <cell r="L231">
            <v>13</v>
          </cell>
          <cell r="M231">
            <v>9</v>
          </cell>
          <cell r="AC231" t="str">
            <v/>
          </cell>
          <cell r="AD231" t="str">
            <v/>
          </cell>
          <cell r="AE231">
            <v>9</v>
          </cell>
          <cell r="AF231">
            <v>9</v>
          </cell>
          <cell r="AI231">
            <v>0</v>
          </cell>
          <cell r="AJ231">
            <v>5</v>
          </cell>
          <cell r="AK231">
            <v>5</v>
          </cell>
          <cell r="AL231">
            <v>0</v>
          </cell>
          <cell r="AM231">
            <v>0.95</v>
          </cell>
          <cell r="AN231">
            <v>0</v>
          </cell>
          <cell r="AO231">
            <v>190</v>
          </cell>
        </row>
        <row r="232">
          <cell r="B232" t="str">
            <v>นนทบุรี</v>
          </cell>
          <cell r="C232">
            <v>2499</v>
          </cell>
          <cell r="D232">
            <v>2152</v>
          </cell>
          <cell r="E232">
            <v>505</v>
          </cell>
          <cell r="F232">
            <v>516</v>
          </cell>
          <cell r="G232">
            <v>10.931999999999999</v>
          </cell>
          <cell r="H232">
            <v>15.519</v>
          </cell>
          <cell r="I232">
            <v>22</v>
          </cell>
          <cell r="J232">
            <v>30</v>
          </cell>
          <cell r="K232">
            <v>1563</v>
          </cell>
          <cell r="L232">
            <v>1771</v>
          </cell>
          <cell r="M232">
            <v>1404</v>
          </cell>
          <cell r="N232">
            <v>489</v>
          </cell>
          <cell r="O232">
            <v>1567</v>
          </cell>
          <cell r="P232">
            <v>150</v>
          </cell>
          <cell r="Q232">
            <v>145</v>
          </cell>
          <cell r="U232">
            <v>12</v>
          </cell>
          <cell r="V232">
            <v>11</v>
          </cell>
          <cell r="W232">
            <v>17</v>
          </cell>
          <cell r="X232">
            <v>9</v>
          </cell>
          <cell r="Y232">
            <v>8</v>
          </cell>
          <cell r="Z232">
            <v>10</v>
          </cell>
          <cell r="AA232">
            <v>1.57</v>
          </cell>
          <cell r="AB232">
            <v>1.02</v>
          </cell>
          <cell r="AC232">
            <v>196</v>
          </cell>
          <cell r="AD232">
            <v>102</v>
          </cell>
          <cell r="AE232">
            <v>2280</v>
          </cell>
          <cell r="AF232">
            <v>2281</v>
          </cell>
          <cell r="AG232">
            <v>26</v>
          </cell>
          <cell r="AH232">
            <v>25</v>
          </cell>
          <cell r="AI232">
            <v>287</v>
          </cell>
          <cell r="AJ232">
            <v>1824</v>
          </cell>
          <cell r="AK232">
            <v>2092</v>
          </cell>
          <cell r="AL232">
            <v>16.14</v>
          </cell>
          <cell r="AM232">
            <v>242</v>
          </cell>
          <cell r="AN232">
            <v>56</v>
          </cell>
          <cell r="AO232">
            <v>116</v>
          </cell>
        </row>
        <row r="233">
          <cell r="B233" t="str">
            <v>เมืองนนทบุรี</v>
          </cell>
          <cell r="C233">
            <v>1317</v>
          </cell>
          <cell r="D233">
            <v>1103</v>
          </cell>
          <cell r="E233">
            <v>333</v>
          </cell>
          <cell r="F233">
            <v>396</v>
          </cell>
          <cell r="G233">
            <v>7.46</v>
          </cell>
          <cell r="H233">
            <v>11.128</v>
          </cell>
          <cell r="I233">
            <v>22</v>
          </cell>
          <cell r="J233">
            <v>28</v>
          </cell>
          <cell r="K233">
            <v>724</v>
          </cell>
          <cell r="L233">
            <v>769</v>
          </cell>
          <cell r="M233">
            <v>645</v>
          </cell>
          <cell r="N233">
            <v>315</v>
          </cell>
          <cell r="O233">
            <v>777</v>
          </cell>
          <cell r="P233">
            <v>30</v>
          </cell>
          <cell r="Q233">
            <v>29</v>
          </cell>
          <cell r="U233">
            <v>4</v>
          </cell>
          <cell r="V233">
            <v>3</v>
          </cell>
          <cell r="W233">
            <v>5</v>
          </cell>
          <cell r="X233">
            <v>1</v>
          </cell>
          <cell r="Y233">
            <v>4</v>
          </cell>
          <cell r="Z233">
            <v>5</v>
          </cell>
          <cell r="AA233">
            <v>0.84</v>
          </cell>
          <cell r="AB233">
            <v>0.6</v>
          </cell>
          <cell r="AC233">
            <v>210</v>
          </cell>
          <cell r="AD233">
            <v>120</v>
          </cell>
          <cell r="AE233">
            <v>1166</v>
          </cell>
          <cell r="AF233">
            <v>1167</v>
          </cell>
          <cell r="AG233">
            <v>14</v>
          </cell>
          <cell r="AH233">
            <v>13</v>
          </cell>
          <cell r="AI233">
            <v>91</v>
          </cell>
          <cell r="AJ233">
            <v>1038</v>
          </cell>
          <cell r="AK233">
            <v>1116</v>
          </cell>
          <cell r="AL233">
            <v>10</v>
          </cell>
          <cell r="AM233">
            <v>123</v>
          </cell>
          <cell r="AN233">
            <v>112</v>
          </cell>
          <cell r="AO233">
            <v>110</v>
          </cell>
        </row>
        <row r="234">
          <cell r="B234" t="str">
            <v>ไทรน้อย</v>
          </cell>
          <cell r="C234">
            <v>115</v>
          </cell>
          <cell r="D234">
            <v>112</v>
          </cell>
          <cell r="E234">
            <v>4</v>
          </cell>
          <cell r="F234">
            <v>4</v>
          </cell>
          <cell r="G234">
            <v>0.14000000000000001</v>
          </cell>
          <cell r="H234">
            <v>0</v>
          </cell>
          <cell r="I234">
            <v>35</v>
          </cell>
          <cell r="J234">
            <v>0</v>
          </cell>
          <cell r="K234">
            <v>141</v>
          </cell>
          <cell r="L234">
            <v>146</v>
          </cell>
          <cell r="M234">
            <v>65</v>
          </cell>
          <cell r="O234">
            <v>96</v>
          </cell>
          <cell r="P234">
            <v>50</v>
          </cell>
          <cell r="Q234">
            <v>45</v>
          </cell>
          <cell r="U234">
            <v>1</v>
          </cell>
          <cell r="V234">
            <v>5</v>
          </cell>
          <cell r="W234">
            <v>6</v>
          </cell>
          <cell r="X234">
            <v>5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74</v>
          </cell>
          <cell r="AF234">
            <v>69</v>
          </cell>
          <cell r="AG234">
            <v>1</v>
          </cell>
          <cell r="AH234">
            <v>6</v>
          </cell>
          <cell r="AI234">
            <v>2</v>
          </cell>
          <cell r="AJ234">
            <v>17</v>
          </cell>
          <cell r="AK234">
            <v>19</v>
          </cell>
          <cell r="AL234">
            <v>0.08</v>
          </cell>
          <cell r="AM234">
            <v>2</v>
          </cell>
          <cell r="AN234">
            <v>42</v>
          </cell>
          <cell r="AO234">
            <v>87</v>
          </cell>
        </row>
        <row r="235">
          <cell r="B235" t="str">
            <v>บางกรวย</v>
          </cell>
          <cell r="C235">
            <v>306</v>
          </cell>
          <cell r="D235">
            <v>283</v>
          </cell>
          <cell r="E235">
            <v>16</v>
          </cell>
          <cell r="F235">
            <v>22</v>
          </cell>
          <cell r="G235">
            <v>1.7909999999999999</v>
          </cell>
          <cell r="H235">
            <v>1.3759999999999999</v>
          </cell>
          <cell r="I235">
            <v>112</v>
          </cell>
          <cell r="J235">
            <v>63</v>
          </cell>
          <cell r="K235">
            <v>138</v>
          </cell>
          <cell r="L235">
            <v>183</v>
          </cell>
          <cell r="M235">
            <v>170</v>
          </cell>
          <cell r="N235">
            <v>107</v>
          </cell>
          <cell r="O235">
            <v>188</v>
          </cell>
          <cell r="P235">
            <v>11</v>
          </cell>
          <cell r="Q235">
            <v>12</v>
          </cell>
          <cell r="U235">
            <v>2</v>
          </cell>
          <cell r="V235">
            <v>0</v>
          </cell>
          <cell r="W235">
            <v>1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390</v>
          </cell>
          <cell r="AF235">
            <v>391</v>
          </cell>
          <cell r="AG235">
            <v>2</v>
          </cell>
          <cell r="AH235">
            <v>1</v>
          </cell>
          <cell r="AI235">
            <v>106</v>
          </cell>
          <cell r="AJ235">
            <v>265</v>
          </cell>
          <cell r="AK235">
            <v>370</v>
          </cell>
          <cell r="AL235">
            <v>2</v>
          </cell>
          <cell r="AM235">
            <v>37</v>
          </cell>
          <cell r="AN235">
            <v>20</v>
          </cell>
          <cell r="AO235">
            <v>100</v>
          </cell>
        </row>
        <row r="236">
          <cell r="B236" t="str">
            <v>บางบัวทอง</v>
          </cell>
          <cell r="C236">
            <v>53</v>
          </cell>
          <cell r="D236">
            <v>55</v>
          </cell>
          <cell r="E236">
            <v>1</v>
          </cell>
          <cell r="F236">
            <v>3</v>
          </cell>
          <cell r="G236">
            <v>0</v>
          </cell>
          <cell r="H236">
            <v>5.8000000000000003E-2</v>
          </cell>
          <cell r="I236">
            <v>0</v>
          </cell>
          <cell r="J236">
            <v>19</v>
          </cell>
          <cell r="K236">
            <v>38</v>
          </cell>
          <cell r="L236">
            <v>43</v>
          </cell>
          <cell r="M236">
            <v>23</v>
          </cell>
          <cell r="N236">
            <v>5</v>
          </cell>
          <cell r="AC236" t="str">
            <v/>
          </cell>
          <cell r="AD236" t="str">
            <v/>
          </cell>
          <cell r="AE236">
            <v>33</v>
          </cell>
          <cell r="AF236">
            <v>33</v>
          </cell>
          <cell r="AI236">
            <v>2</v>
          </cell>
          <cell r="AJ236">
            <v>28</v>
          </cell>
          <cell r="AK236">
            <v>30</v>
          </cell>
          <cell r="AL236">
            <v>0.06</v>
          </cell>
          <cell r="AM236">
            <v>4</v>
          </cell>
          <cell r="AN236">
            <v>29</v>
          </cell>
          <cell r="AO236">
            <v>133</v>
          </cell>
        </row>
        <row r="237">
          <cell r="B237" t="str">
            <v>บางใหญ่</v>
          </cell>
          <cell r="C237">
            <v>293</v>
          </cell>
          <cell r="D237">
            <v>311</v>
          </cell>
          <cell r="E237">
            <v>33</v>
          </cell>
          <cell r="F237">
            <v>46</v>
          </cell>
          <cell r="G237">
            <v>0.95</v>
          </cell>
          <cell r="H237">
            <v>1.915</v>
          </cell>
          <cell r="I237">
            <v>29</v>
          </cell>
          <cell r="J237">
            <v>42</v>
          </cell>
          <cell r="K237">
            <v>171</v>
          </cell>
          <cell r="L237">
            <v>207</v>
          </cell>
          <cell r="M237">
            <v>145</v>
          </cell>
          <cell r="N237">
            <v>29</v>
          </cell>
          <cell r="O237">
            <v>111</v>
          </cell>
          <cell r="P237">
            <v>9</v>
          </cell>
          <cell r="Q237">
            <v>9</v>
          </cell>
          <cell r="U237">
            <v>2</v>
          </cell>
          <cell r="V237">
            <v>1</v>
          </cell>
          <cell r="W237">
            <v>2</v>
          </cell>
          <cell r="X237">
            <v>1</v>
          </cell>
          <cell r="Y237">
            <v>1</v>
          </cell>
          <cell r="Z237">
            <v>1</v>
          </cell>
          <cell r="AA237">
            <v>0.05</v>
          </cell>
          <cell r="AB237">
            <v>0.08</v>
          </cell>
          <cell r="AC237">
            <v>50</v>
          </cell>
          <cell r="AD237">
            <v>80</v>
          </cell>
          <cell r="AE237">
            <v>277</v>
          </cell>
          <cell r="AF237">
            <v>277</v>
          </cell>
          <cell r="AG237">
            <v>2</v>
          </cell>
          <cell r="AH237">
            <v>2</v>
          </cell>
          <cell r="AI237">
            <v>20</v>
          </cell>
          <cell r="AJ237">
            <v>213</v>
          </cell>
          <cell r="AK237">
            <v>231</v>
          </cell>
          <cell r="AL237">
            <v>3</v>
          </cell>
          <cell r="AM237">
            <v>39</v>
          </cell>
          <cell r="AN237">
            <v>156</v>
          </cell>
          <cell r="AO237">
            <v>169</v>
          </cell>
        </row>
        <row r="238">
          <cell r="B238" t="str">
            <v>ปากเกร็ด</v>
          </cell>
          <cell r="C238">
            <v>415</v>
          </cell>
          <cell r="D238">
            <v>288</v>
          </cell>
          <cell r="E238">
            <v>118</v>
          </cell>
          <cell r="F238">
            <v>45</v>
          </cell>
          <cell r="G238">
            <v>0.59099999999999997</v>
          </cell>
          <cell r="H238">
            <v>1.042</v>
          </cell>
          <cell r="I238">
            <v>5</v>
          </cell>
          <cell r="J238">
            <v>23</v>
          </cell>
          <cell r="K238">
            <v>351</v>
          </cell>
          <cell r="L238">
            <v>423</v>
          </cell>
          <cell r="M238">
            <v>356</v>
          </cell>
          <cell r="N238">
            <v>33</v>
          </cell>
          <cell r="O238">
            <v>395</v>
          </cell>
          <cell r="P238">
            <v>50</v>
          </cell>
          <cell r="Q238">
            <v>50</v>
          </cell>
          <cell r="U238">
            <v>3</v>
          </cell>
          <cell r="V238">
            <v>2</v>
          </cell>
          <cell r="W238">
            <v>3</v>
          </cell>
          <cell r="X238">
            <v>2</v>
          </cell>
          <cell r="Y238">
            <v>3</v>
          </cell>
          <cell r="Z238">
            <v>4</v>
          </cell>
          <cell r="AA238">
            <v>0.68</v>
          </cell>
          <cell r="AB238">
            <v>0.34</v>
          </cell>
          <cell r="AC238">
            <v>227</v>
          </cell>
          <cell r="AD238">
            <v>85</v>
          </cell>
          <cell r="AE238">
            <v>340</v>
          </cell>
          <cell r="AF238">
            <v>344</v>
          </cell>
          <cell r="AG238">
            <v>7</v>
          </cell>
          <cell r="AH238">
            <v>3</v>
          </cell>
          <cell r="AI238">
            <v>66</v>
          </cell>
          <cell r="AJ238">
            <v>263</v>
          </cell>
          <cell r="AK238">
            <v>326</v>
          </cell>
          <cell r="AL238">
            <v>1</v>
          </cell>
          <cell r="AM238">
            <v>37</v>
          </cell>
          <cell r="AN238">
            <v>22</v>
          </cell>
          <cell r="AO238">
            <v>113</v>
          </cell>
        </row>
        <row r="239">
          <cell r="B239" t="str">
            <v>นครนายก</v>
          </cell>
          <cell r="C239">
            <v>1514</v>
          </cell>
          <cell r="D239">
            <v>1556</v>
          </cell>
          <cell r="E239">
            <v>708</v>
          </cell>
          <cell r="F239">
            <v>750</v>
          </cell>
          <cell r="G239">
            <v>677.74599999999998</v>
          </cell>
          <cell r="H239">
            <v>128.255</v>
          </cell>
          <cell r="I239">
            <v>957</v>
          </cell>
          <cell r="J239">
            <v>171</v>
          </cell>
          <cell r="K239">
            <v>1272</v>
          </cell>
          <cell r="L239">
            <v>1402</v>
          </cell>
          <cell r="M239">
            <v>1055</v>
          </cell>
          <cell r="N239">
            <v>535</v>
          </cell>
          <cell r="O239">
            <v>3150</v>
          </cell>
          <cell r="P239">
            <v>83</v>
          </cell>
          <cell r="Q239">
            <v>83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23</v>
          </cell>
          <cell r="Z239">
            <v>23</v>
          </cell>
          <cell r="AA239">
            <v>19</v>
          </cell>
          <cell r="AB239">
            <v>20</v>
          </cell>
          <cell r="AC239">
            <v>826</v>
          </cell>
          <cell r="AD239">
            <v>870</v>
          </cell>
          <cell r="AE239">
            <v>1477</v>
          </cell>
          <cell r="AF239">
            <v>2424</v>
          </cell>
          <cell r="AG239">
            <v>947</v>
          </cell>
          <cell r="AH239">
            <v>0</v>
          </cell>
          <cell r="AI239">
            <v>722</v>
          </cell>
          <cell r="AJ239">
            <v>114</v>
          </cell>
          <cell r="AK239">
            <v>836</v>
          </cell>
          <cell r="AL239">
            <v>672</v>
          </cell>
          <cell r="AM239">
            <v>850</v>
          </cell>
          <cell r="AN239">
            <v>931</v>
          </cell>
          <cell r="AO239">
            <v>1017</v>
          </cell>
        </row>
        <row r="240">
          <cell r="B240" t="str">
            <v>เมืองนครนายก</v>
          </cell>
          <cell r="C240">
            <v>482</v>
          </cell>
          <cell r="D240">
            <v>517</v>
          </cell>
          <cell r="E240">
            <v>131</v>
          </cell>
          <cell r="F240">
            <v>166</v>
          </cell>
          <cell r="G240">
            <v>88.906000000000006</v>
          </cell>
          <cell r="H240">
            <v>107.42</v>
          </cell>
          <cell r="I240">
            <v>679</v>
          </cell>
          <cell r="J240">
            <v>647</v>
          </cell>
          <cell r="K240">
            <v>399</v>
          </cell>
          <cell r="L240">
            <v>476</v>
          </cell>
          <cell r="M240">
            <v>472</v>
          </cell>
          <cell r="N240">
            <v>295</v>
          </cell>
          <cell r="O240">
            <v>1755</v>
          </cell>
          <cell r="P240">
            <v>18</v>
          </cell>
          <cell r="Q240">
            <v>18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4</v>
          </cell>
          <cell r="Z240">
            <v>4</v>
          </cell>
          <cell r="AA240">
            <v>8</v>
          </cell>
          <cell r="AB240">
            <v>4</v>
          </cell>
          <cell r="AC240">
            <v>2000</v>
          </cell>
          <cell r="AD240">
            <v>1000</v>
          </cell>
          <cell r="AE240">
            <v>399</v>
          </cell>
          <cell r="AF240">
            <v>775</v>
          </cell>
          <cell r="AG240">
            <v>376</v>
          </cell>
          <cell r="AH240">
            <v>0</v>
          </cell>
          <cell r="AI240">
            <v>166</v>
          </cell>
          <cell r="AJ240">
            <v>49</v>
          </cell>
          <cell r="AK240">
            <v>215</v>
          </cell>
          <cell r="AL240">
            <v>146</v>
          </cell>
          <cell r="AM240">
            <v>220</v>
          </cell>
          <cell r="AN240">
            <v>879</v>
          </cell>
          <cell r="AO240">
            <v>1023</v>
          </cell>
        </row>
        <row r="241">
          <cell r="B241" t="str">
            <v>บ้านนา</v>
          </cell>
          <cell r="C241">
            <v>744</v>
          </cell>
          <cell r="D241">
            <v>749</v>
          </cell>
          <cell r="E241">
            <v>380</v>
          </cell>
          <cell r="F241">
            <v>385</v>
          </cell>
          <cell r="G241">
            <v>500.84</v>
          </cell>
          <cell r="H241">
            <v>19.635000000000002</v>
          </cell>
          <cell r="I241">
            <v>1318</v>
          </cell>
          <cell r="J241">
            <v>51</v>
          </cell>
          <cell r="K241">
            <v>554</v>
          </cell>
          <cell r="L241">
            <v>607</v>
          </cell>
          <cell r="M241">
            <v>347</v>
          </cell>
          <cell r="N241">
            <v>123</v>
          </cell>
          <cell r="O241">
            <v>853</v>
          </cell>
          <cell r="P241">
            <v>65</v>
          </cell>
          <cell r="Q241">
            <v>65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19</v>
          </cell>
          <cell r="Z241">
            <v>19</v>
          </cell>
          <cell r="AA241">
            <v>11</v>
          </cell>
          <cell r="AB241">
            <v>16</v>
          </cell>
          <cell r="AC241">
            <v>579</v>
          </cell>
          <cell r="AD241">
            <v>842</v>
          </cell>
          <cell r="AE241">
            <v>784</v>
          </cell>
          <cell r="AF241">
            <v>1040</v>
          </cell>
          <cell r="AG241">
            <v>256</v>
          </cell>
          <cell r="AH241">
            <v>0</v>
          </cell>
          <cell r="AI241">
            <v>436</v>
          </cell>
          <cell r="AJ241">
            <v>65</v>
          </cell>
          <cell r="AK241">
            <v>501</v>
          </cell>
          <cell r="AL241">
            <v>439</v>
          </cell>
          <cell r="AM241">
            <v>522</v>
          </cell>
          <cell r="AN241">
            <v>1007</v>
          </cell>
          <cell r="AO241">
            <v>1042</v>
          </cell>
        </row>
        <row r="242">
          <cell r="B242" t="str">
            <v>ปากพลี</v>
          </cell>
          <cell r="C242">
            <v>288</v>
          </cell>
          <cell r="D242">
            <v>290</v>
          </cell>
          <cell r="E242">
            <v>197</v>
          </cell>
          <cell r="F242">
            <v>199</v>
          </cell>
          <cell r="G242">
            <v>88</v>
          </cell>
          <cell r="H242">
            <v>1.2</v>
          </cell>
          <cell r="I242">
            <v>447</v>
          </cell>
          <cell r="J242">
            <v>6</v>
          </cell>
          <cell r="K242">
            <v>319</v>
          </cell>
          <cell r="L242">
            <v>319</v>
          </cell>
          <cell r="M242">
            <v>236</v>
          </cell>
          <cell r="N242">
            <v>117</v>
          </cell>
          <cell r="O242">
            <v>542</v>
          </cell>
          <cell r="AC242" t="str">
            <v/>
          </cell>
          <cell r="AD242" t="str">
            <v/>
          </cell>
          <cell r="AE242">
            <v>294</v>
          </cell>
          <cell r="AF242">
            <v>609</v>
          </cell>
          <cell r="AG242">
            <v>315</v>
          </cell>
          <cell r="AH242">
            <v>0</v>
          </cell>
          <cell r="AI242">
            <v>120</v>
          </cell>
          <cell r="AJ242">
            <v>0</v>
          </cell>
          <cell r="AK242">
            <v>120</v>
          </cell>
          <cell r="AL242">
            <v>87</v>
          </cell>
          <cell r="AM242">
            <v>108</v>
          </cell>
          <cell r="AN242">
            <v>729</v>
          </cell>
          <cell r="AO242">
            <v>900</v>
          </cell>
        </row>
        <row r="243">
          <cell r="B243" t="str">
            <v>ปราจีนบุรี</v>
          </cell>
          <cell r="C243">
            <v>4117</v>
          </cell>
          <cell r="D243">
            <v>4357</v>
          </cell>
          <cell r="E243">
            <v>2513</v>
          </cell>
          <cell r="F243">
            <v>2541</v>
          </cell>
          <cell r="G243">
            <v>1253.7</v>
          </cell>
          <cell r="H243">
            <v>772.2</v>
          </cell>
          <cell r="I243">
            <v>499</v>
          </cell>
          <cell r="J243">
            <v>304</v>
          </cell>
          <cell r="K243">
            <v>3191</v>
          </cell>
          <cell r="L243">
            <v>4183</v>
          </cell>
          <cell r="M243">
            <v>3540</v>
          </cell>
          <cell r="N243">
            <v>1535</v>
          </cell>
          <cell r="O243">
            <v>7882</v>
          </cell>
          <cell r="P243">
            <v>122</v>
          </cell>
          <cell r="Q243">
            <v>160</v>
          </cell>
          <cell r="U243">
            <v>39</v>
          </cell>
          <cell r="V243">
            <v>43</v>
          </cell>
          <cell r="W243">
            <v>1</v>
          </cell>
          <cell r="X243">
            <v>1</v>
          </cell>
          <cell r="Y243">
            <v>49</v>
          </cell>
          <cell r="Z243">
            <v>53</v>
          </cell>
          <cell r="AA243">
            <v>35</v>
          </cell>
          <cell r="AB243">
            <v>37</v>
          </cell>
          <cell r="AC243">
            <v>714</v>
          </cell>
          <cell r="AD243">
            <v>698</v>
          </cell>
          <cell r="AE243">
            <v>3265</v>
          </cell>
          <cell r="AF243">
            <v>3681</v>
          </cell>
          <cell r="AG243">
            <v>449</v>
          </cell>
          <cell r="AH243">
            <v>33</v>
          </cell>
          <cell r="AI243">
            <v>2190</v>
          </cell>
          <cell r="AJ243">
            <v>310</v>
          </cell>
          <cell r="AK243">
            <v>2467</v>
          </cell>
          <cell r="AL243">
            <v>2733</v>
          </cell>
          <cell r="AM243">
            <v>3137</v>
          </cell>
          <cell r="AN243">
            <v>1248</v>
          </cell>
          <cell r="AO243">
            <v>1272</v>
          </cell>
        </row>
        <row r="244">
          <cell r="B244" t="str">
            <v>เมืองปราจีนบุรี</v>
          </cell>
          <cell r="C244">
            <v>3189</v>
          </cell>
          <cell r="D244">
            <v>3189</v>
          </cell>
          <cell r="E244">
            <v>2162</v>
          </cell>
          <cell r="F244">
            <v>2162</v>
          </cell>
          <cell r="G244">
            <v>1035.2</v>
          </cell>
          <cell r="H244">
            <v>586.70000000000005</v>
          </cell>
          <cell r="I244">
            <v>479</v>
          </cell>
          <cell r="J244">
            <v>271</v>
          </cell>
          <cell r="K244">
            <v>2194</v>
          </cell>
          <cell r="L244">
            <v>3061</v>
          </cell>
          <cell r="M244">
            <v>2120</v>
          </cell>
          <cell r="N244">
            <v>756</v>
          </cell>
          <cell r="O244">
            <v>3451</v>
          </cell>
          <cell r="P244">
            <v>90</v>
          </cell>
          <cell r="Q244">
            <v>117</v>
          </cell>
          <cell r="U244">
            <v>28</v>
          </cell>
          <cell r="V244">
            <v>36</v>
          </cell>
          <cell r="W244">
            <v>1</v>
          </cell>
          <cell r="X244">
            <v>1</v>
          </cell>
          <cell r="Y244">
            <v>45</v>
          </cell>
          <cell r="Z244">
            <v>47</v>
          </cell>
          <cell r="AA244">
            <v>32</v>
          </cell>
          <cell r="AB244">
            <v>34</v>
          </cell>
          <cell r="AC244">
            <v>711</v>
          </cell>
          <cell r="AD244">
            <v>723</v>
          </cell>
          <cell r="AE244">
            <v>2079</v>
          </cell>
          <cell r="AF244">
            <v>2216</v>
          </cell>
          <cell r="AG244">
            <v>148</v>
          </cell>
          <cell r="AH244">
            <v>11</v>
          </cell>
          <cell r="AI244">
            <v>1768</v>
          </cell>
          <cell r="AJ244">
            <v>119</v>
          </cell>
          <cell r="AK244">
            <v>1876</v>
          </cell>
          <cell r="AL244">
            <v>2429</v>
          </cell>
          <cell r="AM244">
            <v>2686</v>
          </cell>
          <cell r="AN244">
            <v>1374</v>
          </cell>
          <cell r="AO244">
            <v>1432</v>
          </cell>
        </row>
        <row r="245">
          <cell r="B245" t="str">
            <v>กบินทร์บุรี</v>
          </cell>
          <cell r="C245">
            <v>45</v>
          </cell>
          <cell r="D245">
            <v>45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140</v>
          </cell>
          <cell r="L245">
            <v>243</v>
          </cell>
          <cell r="M245">
            <v>494</v>
          </cell>
          <cell r="N245">
            <v>207</v>
          </cell>
          <cell r="O245">
            <v>66</v>
          </cell>
          <cell r="AC245" t="str">
            <v/>
          </cell>
          <cell r="AD245" t="str">
            <v/>
          </cell>
          <cell r="AE245">
            <v>234</v>
          </cell>
          <cell r="AF245">
            <v>294</v>
          </cell>
          <cell r="AG245">
            <v>65</v>
          </cell>
          <cell r="AH245">
            <v>5</v>
          </cell>
          <cell r="AI245">
            <v>52</v>
          </cell>
          <cell r="AJ245">
            <v>43</v>
          </cell>
          <cell r="AK245">
            <v>90</v>
          </cell>
          <cell r="AL245">
            <v>38</v>
          </cell>
          <cell r="AM245">
            <v>60</v>
          </cell>
          <cell r="AN245">
            <v>731</v>
          </cell>
          <cell r="AO245">
            <v>667</v>
          </cell>
        </row>
        <row r="246">
          <cell r="B246" t="str">
            <v>ประจันตคาม</v>
          </cell>
          <cell r="C246">
            <v>143</v>
          </cell>
          <cell r="D246">
            <v>188</v>
          </cell>
          <cell r="E246">
            <v>51</v>
          </cell>
          <cell r="F246">
            <v>84</v>
          </cell>
          <cell r="G246">
            <v>10</v>
          </cell>
          <cell r="H246">
            <v>46.2</v>
          </cell>
          <cell r="I246">
            <v>196</v>
          </cell>
          <cell r="J246">
            <v>550</v>
          </cell>
          <cell r="K246">
            <v>211</v>
          </cell>
          <cell r="L246">
            <v>233</v>
          </cell>
          <cell r="M246">
            <v>211</v>
          </cell>
          <cell r="N246">
            <v>41</v>
          </cell>
          <cell r="O246">
            <v>869</v>
          </cell>
          <cell r="P246">
            <v>15</v>
          </cell>
          <cell r="Q246">
            <v>19</v>
          </cell>
          <cell r="U246">
            <v>4</v>
          </cell>
          <cell r="V246">
            <v>4</v>
          </cell>
          <cell r="W246">
            <v>0</v>
          </cell>
          <cell r="X246">
            <v>0</v>
          </cell>
          <cell r="Y246">
            <v>2</v>
          </cell>
          <cell r="Z246">
            <v>3</v>
          </cell>
          <cell r="AA246">
            <v>2</v>
          </cell>
          <cell r="AB246">
            <v>2</v>
          </cell>
          <cell r="AC246">
            <v>1000</v>
          </cell>
          <cell r="AD246">
            <v>667</v>
          </cell>
          <cell r="AE246">
            <v>230</v>
          </cell>
          <cell r="AF246">
            <v>335</v>
          </cell>
          <cell r="AG246">
            <v>114</v>
          </cell>
          <cell r="AH246">
            <v>9</v>
          </cell>
          <cell r="AI246">
            <v>59</v>
          </cell>
          <cell r="AJ246">
            <v>28</v>
          </cell>
          <cell r="AK246">
            <v>78</v>
          </cell>
          <cell r="AL246">
            <v>27</v>
          </cell>
          <cell r="AM246">
            <v>51</v>
          </cell>
          <cell r="AN246">
            <v>457</v>
          </cell>
          <cell r="AO246">
            <v>654</v>
          </cell>
        </row>
        <row r="247">
          <cell r="B247" t="str">
            <v>ศรีมหาโพธิ</v>
          </cell>
          <cell r="C247">
            <v>43</v>
          </cell>
          <cell r="D247">
            <v>58</v>
          </cell>
          <cell r="E247">
            <v>22</v>
          </cell>
          <cell r="F247">
            <v>37</v>
          </cell>
          <cell r="G247">
            <v>0</v>
          </cell>
          <cell r="H247">
            <v>90.8</v>
          </cell>
          <cell r="I247">
            <v>0</v>
          </cell>
          <cell r="J247">
            <v>2454</v>
          </cell>
          <cell r="K247">
            <v>8</v>
          </cell>
          <cell r="L247">
            <v>8</v>
          </cell>
          <cell r="M247">
            <v>77</v>
          </cell>
          <cell r="N247">
            <v>43</v>
          </cell>
          <cell r="AC247" t="str">
            <v/>
          </cell>
          <cell r="AD247" t="str">
            <v/>
          </cell>
          <cell r="AE247">
            <v>25</v>
          </cell>
          <cell r="AF247">
            <v>44</v>
          </cell>
          <cell r="AG247">
            <v>20</v>
          </cell>
          <cell r="AH247">
            <v>1</v>
          </cell>
          <cell r="AI247">
            <v>21</v>
          </cell>
          <cell r="AJ247">
            <v>0</v>
          </cell>
          <cell r="AK247">
            <v>20</v>
          </cell>
          <cell r="AL247">
            <v>11</v>
          </cell>
          <cell r="AM247">
            <v>14</v>
          </cell>
          <cell r="AN247">
            <v>510</v>
          </cell>
          <cell r="AO247">
            <v>700</v>
          </cell>
        </row>
        <row r="248">
          <cell r="B248" t="str">
            <v>ศรีมโหสถ</v>
          </cell>
          <cell r="C248">
            <v>98</v>
          </cell>
          <cell r="D248">
            <v>98</v>
          </cell>
          <cell r="E248">
            <v>40</v>
          </cell>
          <cell r="F248">
            <v>40</v>
          </cell>
          <cell r="G248">
            <v>2.5</v>
          </cell>
          <cell r="H248">
            <v>0</v>
          </cell>
          <cell r="I248">
            <v>63</v>
          </cell>
          <cell r="J248">
            <v>0</v>
          </cell>
          <cell r="K248">
            <v>0</v>
          </cell>
          <cell r="L248">
            <v>0</v>
          </cell>
          <cell r="M248">
            <v>36</v>
          </cell>
          <cell r="N248">
            <v>1</v>
          </cell>
          <cell r="AC248" t="str">
            <v/>
          </cell>
          <cell r="AD248" t="str">
            <v/>
          </cell>
          <cell r="AE248">
            <v>8</v>
          </cell>
          <cell r="AF248">
            <v>8</v>
          </cell>
          <cell r="AG248">
            <v>0</v>
          </cell>
          <cell r="AH248">
            <v>0</v>
          </cell>
          <cell r="AI248">
            <v>5</v>
          </cell>
          <cell r="AJ248">
            <v>0</v>
          </cell>
          <cell r="AK248">
            <v>5</v>
          </cell>
          <cell r="AL248">
            <v>2</v>
          </cell>
          <cell r="AM248">
            <v>2</v>
          </cell>
          <cell r="AN248">
            <v>380</v>
          </cell>
          <cell r="AO248">
            <v>400</v>
          </cell>
        </row>
        <row r="249">
          <cell r="B249" t="str">
            <v>นาดี</v>
          </cell>
          <cell r="C249">
            <v>599</v>
          </cell>
          <cell r="D249">
            <v>779</v>
          </cell>
          <cell r="E249">
            <v>238</v>
          </cell>
          <cell r="F249">
            <v>218</v>
          </cell>
          <cell r="G249">
            <v>206</v>
          </cell>
          <cell r="H249">
            <v>48.5</v>
          </cell>
          <cell r="I249">
            <v>866</v>
          </cell>
          <cell r="J249">
            <v>222</v>
          </cell>
          <cell r="K249">
            <v>638</v>
          </cell>
          <cell r="L249">
            <v>638</v>
          </cell>
          <cell r="M249">
            <v>602</v>
          </cell>
          <cell r="N249">
            <v>487</v>
          </cell>
          <cell r="O249">
            <v>3496</v>
          </cell>
          <cell r="P249">
            <v>17</v>
          </cell>
          <cell r="Q249">
            <v>24</v>
          </cell>
          <cell r="U249">
            <v>7</v>
          </cell>
          <cell r="V249">
            <v>3</v>
          </cell>
          <cell r="W249">
            <v>0</v>
          </cell>
          <cell r="X249">
            <v>0</v>
          </cell>
          <cell r="Y249">
            <v>2</v>
          </cell>
          <cell r="Z249">
            <v>3</v>
          </cell>
          <cell r="AA249">
            <v>1</v>
          </cell>
          <cell r="AB249">
            <v>1</v>
          </cell>
          <cell r="AC249">
            <v>500</v>
          </cell>
          <cell r="AD249">
            <v>333</v>
          </cell>
          <cell r="AE249">
            <v>689</v>
          </cell>
          <cell r="AF249">
            <v>784</v>
          </cell>
          <cell r="AG249">
            <v>102</v>
          </cell>
          <cell r="AH249">
            <v>7</v>
          </cell>
          <cell r="AI249">
            <v>285</v>
          </cell>
          <cell r="AJ249">
            <v>120</v>
          </cell>
          <cell r="AK249">
            <v>398</v>
          </cell>
          <cell r="AL249">
            <v>226</v>
          </cell>
          <cell r="AM249">
            <v>324</v>
          </cell>
          <cell r="AN249">
            <v>792</v>
          </cell>
          <cell r="AO249">
            <v>814</v>
          </cell>
        </row>
        <row r="250">
          <cell r="B250" t="str">
            <v>จันทบุรี</v>
          </cell>
          <cell r="C250">
            <v>253795</v>
          </cell>
          <cell r="D250">
            <v>256867</v>
          </cell>
          <cell r="E250">
            <v>203885</v>
          </cell>
          <cell r="F250">
            <v>205590</v>
          </cell>
          <cell r="G250">
            <v>298768.109</v>
          </cell>
          <cell r="H250">
            <v>291283.24399999995</v>
          </cell>
          <cell r="I250">
            <v>1465</v>
          </cell>
          <cell r="J250">
            <v>1417</v>
          </cell>
          <cell r="K250">
            <v>256385.2</v>
          </cell>
          <cell r="L250">
            <v>281225</v>
          </cell>
          <cell r="M250">
            <v>130271</v>
          </cell>
          <cell r="N250">
            <v>84367</v>
          </cell>
          <cell r="O250">
            <v>405614</v>
          </cell>
          <cell r="P250">
            <v>1121</v>
          </cell>
          <cell r="Q250">
            <v>1247</v>
          </cell>
          <cell r="U250">
            <v>135</v>
          </cell>
          <cell r="V250">
            <v>28</v>
          </cell>
          <cell r="W250">
            <v>9</v>
          </cell>
          <cell r="X250">
            <v>8</v>
          </cell>
          <cell r="Y250">
            <v>814</v>
          </cell>
          <cell r="Z250">
            <v>851</v>
          </cell>
          <cell r="AA250">
            <v>1400</v>
          </cell>
          <cell r="AB250">
            <v>1453</v>
          </cell>
          <cell r="AC250">
            <v>1720</v>
          </cell>
          <cell r="AD250">
            <v>1707</v>
          </cell>
          <cell r="AE250">
            <v>289577</v>
          </cell>
          <cell r="AF250">
            <v>320494</v>
          </cell>
          <cell r="AG250">
            <v>32848</v>
          </cell>
          <cell r="AH250">
            <v>1931</v>
          </cell>
          <cell r="AI250">
            <v>219340</v>
          </cell>
          <cell r="AJ250">
            <v>9593</v>
          </cell>
          <cell r="AK250">
            <v>227002</v>
          </cell>
          <cell r="AL250">
            <v>402357</v>
          </cell>
          <cell r="AM250">
            <v>496760</v>
          </cell>
          <cell r="AN250">
            <v>1834</v>
          </cell>
          <cell r="AO250">
            <v>2188</v>
          </cell>
        </row>
        <row r="251">
          <cell r="B251" t="str">
            <v>เมืองจันทบุรี</v>
          </cell>
          <cell r="C251">
            <v>10090</v>
          </cell>
          <cell r="D251">
            <v>9538</v>
          </cell>
          <cell r="E251">
            <v>8491</v>
          </cell>
          <cell r="F251">
            <v>8137</v>
          </cell>
          <cell r="G251">
            <v>8064</v>
          </cell>
          <cell r="H251">
            <v>14353.773999999999</v>
          </cell>
          <cell r="I251">
            <v>950</v>
          </cell>
          <cell r="J251">
            <v>1764</v>
          </cell>
          <cell r="K251">
            <v>9535</v>
          </cell>
          <cell r="L251">
            <v>10069</v>
          </cell>
          <cell r="M251">
            <v>3297</v>
          </cell>
          <cell r="N251">
            <v>4967</v>
          </cell>
          <cell r="O251">
            <v>6310</v>
          </cell>
          <cell r="P251">
            <v>66</v>
          </cell>
          <cell r="Q251">
            <v>70</v>
          </cell>
          <cell r="U251">
            <v>4</v>
          </cell>
          <cell r="V251">
            <v>2</v>
          </cell>
          <cell r="W251">
            <v>0</v>
          </cell>
          <cell r="X251">
            <v>0</v>
          </cell>
          <cell r="Y251">
            <v>52</v>
          </cell>
          <cell r="Z251">
            <v>52</v>
          </cell>
          <cell r="AA251">
            <v>87</v>
          </cell>
          <cell r="AB251">
            <v>94</v>
          </cell>
          <cell r="AC251">
            <v>1673</v>
          </cell>
          <cell r="AD251">
            <v>1808</v>
          </cell>
          <cell r="AE251">
            <v>9538</v>
          </cell>
          <cell r="AF251">
            <v>10047</v>
          </cell>
          <cell r="AG251">
            <v>641</v>
          </cell>
          <cell r="AH251">
            <v>132</v>
          </cell>
          <cell r="AI251">
            <v>8137</v>
          </cell>
          <cell r="AJ251">
            <v>244</v>
          </cell>
          <cell r="AK251">
            <v>8249</v>
          </cell>
          <cell r="AL251">
            <v>14346</v>
          </cell>
          <cell r="AM251">
            <v>16828</v>
          </cell>
          <cell r="AN251">
            <v>1763</v>
          </cell>
          <cell r="AO251">
            <v>2040</v>
          </cell>
        </row>
        <row r="252">
          <cell r="B252" t="str">
            <v>ขลุง</v>
          </cell>
          <cell r="C252">
            <v>45712</v>
          </cell>
          <cell r="D252">
            <v>45712</v>
          </cell>
          <cell r="E252">
            <v>38903</v>
          </cell>
          <cell r="F252">
            <v>38903</v>
          </cell>
          <cell r="G252">
            <v>55752.33</v>
          </cell>
          <cell r="H252">
            <v>76606.248999999996</v>
          </cell>
          <cell r="I252">
            <v>1433</v>
          </cell>
          <cell r="J252">
            <v>1969</v>
          </cell>
          <cell r="K252">
            <v>46212</v>
          </cell>
          <cell r="L252">
            <v>46707</v>
          </cell>
          <cell r="M252">
            <v>26842</v>
          </cell>
          <cell r="N252">
            <v>17837</v>
          </cell>
          <cell r="O252">
            <v>19697</v>
          </cell>
          <cell r="P252">
            <v>150</v>
          </cell>
          <cell r="Q252">
            <v>180</v>
          </cell>
          <cell r="U252">
            <v>32</v>
          </cell>
          <cell r="V252">
            <v>14</v>
          </cell>
          <cell r="W252">
            <v>2</v>
          </cell>
          <cell r="X252">
            <v>3</v>
          </cell>
          <cell r="Y252">
            <v>72</v>
          </cell>
          <cell r="Z252">
            <v>87</v>
          </cell>
          <cell r="AA252">
            <v>114</v>
          </cell>
          <cell r="AB252">
            <v>142</v>
          </cell>
          <cell r="AC252">
            <v>1583</v>
          </cell>
          <cell r="AD252">
            <v>1632</v>
          </cell>
          <cell r="AE252">
            <v>70775</v>
          </cell>
          <cell r="AF252">
            <v>76246</v>
          </cell>
          <cell r="AG252">
            <v>5951</v>
          </cell>
          <cell r="AH252">
            <v>480</v>
          </cell>
          <cell r="AI252">
            <v>55550</v>
          </cell>
          <cell r="AJ252">
            <v>3152</v>
          </cell>
          <cell r="AK252">
            <v>58222</v>
          </cell>
          <cell r="AL252">
            <v>83071</v>
          </cell>
          <cell r="AM252">
            <v>104683</v>
          </cell>
          <cell r="AN252">
            <v>1495</v>
          </cell>
          <cell r="AO252">
            <v>1798</v>
          </cell>
        </row>
        <row r="253">
          <cell r="B253" t="str">
            <v>ท่าใหม่</v>
          </cell>
          <cell r="C253">
            <v>70467</v>
          </cell>
          <cell r="D253">
            <v>71027</v>
          </cell>
          <cell r="E253">
            <v>64903</v>
          </cell>
          <cell r="F253">
            <v>64805</v>
          </cell>
          <cell r="G253">
            <v>102504.28599999999</v>
          </cell>
          <cell r="H253">
            <v>82047.22</v>
          </cell>
          <cell r="I253">
            <v>1579</v>
          </cell>
          <cell r="J253">
            <v>1266</v>
          </cell>
          <cell r="K253">
            <v>72578</v>
          </cell>
          <cell r="L253">
            <v>75896</v>
          </cell>
          <cell r="M253">
            <v>21693</v>
          </cell>
          <cell r="N253">
            <v>20751</v>
          </cell>
          <cell r="O253">
            <v>196695</v>
          </cell>
          <cell r="P253">
            <v>230</v>
          </cell>
          <cell r="Q253">
            <v>229</v>
          </cell>
          <cell r="U253">
            <v>6</v>
          </cell>
          <cell r="V253">
            <v>2</v>
          </cell>
          <cell r="W253">
            <v>7</v>
          </cell>
          <cell r="X253">
            <v>2</v>
          </cell>
          <cell r="Y253">
            <v>189</v>
          </cell>
          <cell r="Z253">
            <v>186</v>
          </cell>
          <cell r="AA253">
            <v>295</v>
          </cell>
          <cell r="AB253">
            <v>293</v>
          </cell>
          <cell r="AC253">
            <v>1561</v>
          </cell>
          <cell r="AD253">
            <v>1575</v>
          </cell>
          <cell r="AE253">
            <v>79529</v>
          </cell>
          <cell r="AF253">
            <v>82945</v>
          </cell>
          <cell r="AG253">
            <v>3825</v>
          </cell>
          <cell r="AH253">
            <v>409</v>
          </cell>
          <cell r="AI253">
            <v>67113</v>
          </cell>
          <cell r="AJ253">
            <v>2494</v>
          </cell>
          <cell r="AK253">
            <v>69198</v>
          </cell>
          <cell r="AL253">
            <v>131877</v>
          </cell>
          <cell r="AM253">
            <v>163307</v>
          </cell>
          <cell r="AN253">
            <v>1965</v>
          </cell>
          <cell r="AO253">
            <v>2360</v>
          </cell>
        </row>
        <row r="254">
          <cell r="B254" t="str">
            <v>โป่งน้ำร้อน</v>
          </cell>
          <cell r="C254">
            <v>16835</v>
          </cell>
          <cell r="D254">
            <v>16792</v>
          </cell>
          <cell r="E254">
            <v>11029</v>
          </cell>
          <cell r="F254">
            <v>10986</v>
          </cell>
          <cell r="G254">
            <v>20026.355</v>
          </cell>
          <cell r="H254">
            <v>2845.0309999999999</v>
          </cell>
          <cell r="I254">
            <v>1816</v>
          </cell>
          <cell r="J254">
            <v>259</v>
          </cell>
          <cell r="K254">
            <v>16183</v>
          </cell>
          <cell r="L254">
            <v>20522</v>
          </cell>
          <cell r="M254">
            <v>14312</v>
          </cell>
          <cell r="N254">
            <v>8200</v>
          </cell>
          <cell r="O254">
            <v>16447</v>
          </cell>
          <cell r="P254">
            <v>123</v>
          </cell>
          <cell r="Q254">
            <v>123</v>
          </cell>
          <cell r="U254">
            <v>0</v>
          </cell>
          <cell r="V254">
            <v>2</v>
          </cell>
          <cell r="W254">
            <v>0</v>
          </cell>
          <cell r="X254">
            <v>0</v>
          </cell>
          <cell r="Y254">
            <v>94</v>
          </cell>
          <cell r="Z254">
            <v>95</v>
          </cell>
          <cell r="AA254">
            <v>205</v>
          </cell>
          <cell r="AB254">
            <v>201</v>
          </cell>
          <cell r="AC254">
            <v>2181</v>
          </cell>
          <cell r="AD254">
            <v>2116</v>
          </cell>
          <cell r="AE254">
            <v>16833</v>
          </cell>
          <cell r="AF254">
            <v>20522</v>
          </cell>
          <cell r="AG254">
            <v>3970</v>
          </cell>
          <cell r="AH254">
            <v>281</v>
          </cell>
          <cell r="AI254">
            <v>11138</v>
          </cell>
          <cell r="AJ254">
            <v>345</v>
          </cell>
          <cell r="AK254">
            <v>11202</v>
          </cell>
          <cell r="AL254">
            <v>20850</v>
          </cell>
          <cell r="AM254">
            <v>23031</v>
          </cell>
          <cell r="AN254">
            <v>1872</v>
          </cell>
          <cell r="AO254">
            <v>2056</v>
          </cell>
        </row>
        <row r="255">
          <cell r="B255" t="str">
            <v>มะขาม</v>
          </cell>
          <cell r="C255">
            <v>33991</v>
          </cell>
          <cell r="D255">
            <v>33846</v>
          </cell>
          <cell r="E255">
            <v>25274</v>
          </cell>
          <cell r="F255">
            <v>25187</v>
          </cell>
          <cell r="G255">
            <v>44120.159</v>
          </cell>
          <cell r="H255">
            <v>47397.53</v>
          </cell>
          <cell r="I255">
            <v>1746</v>
          </cell>
          <cell r="J255">
            <v>1882</v>
          </cell>
          <cell r="K255">
            <v>33487</v>
          </cell>
          <cell r="L255">
            <v>36832</v>
          </cell>
          <cell r="M255">
            <v>14873</v>
          </cell>
          <cell r="N255">
            <v>6268</v>
          </cell>
          <cell r="O255">
            <v>42768</v>
          </cell>
          <cell r="P255">
            <v>104</v>
          </cell>
          <cell r="Q255">
            <v>122</v>
          </cell>
          <cell r="U255">
            <v>18</v>
          </cell>
          <cell r="V255">
            <v>4</v>
          </cell>
          <cell r="W255">
            <v>0</v>
          </cell>
          <cell r="X255">
            <v>0</v>
          </cell>
          <cell r="Y255">
            <v>71</v>
          </cell>
          <cell r="Z255">
            <v>76</v>
          </cell>
          <cell r="AA255">
            <v>106</v>
          </cell>
          <cell r="AB255">
            <v>104</v>
          </cell>
          <cell r="AC255">
            <v>1493</v>
          </cell>
          <cell r="AD255">
            <v>1368</v>
          </cell>
          <cell r="AE255">
            <v>33487</v>
          </cell>
          <cell r="AF255">
            <v>36802</v>
          </cell>
          <cell r="AG255">
            <v>3601</v>
          </cell>
          <cell r="AH255">
            <v>286</v>
          </cell>
          <cell r="AI255">
            <v>24885</v>
          </cell>
          <cell r="AJ255">
            <v>1310</v>
          </cell>
          <cell r="AK255">
            <v>25909</v>
          </cell>
          <cell r="AL255">
            <v>47754</v>
          </cell>
          <cell r="AM255">
            <v>58762</v>
          </cell>
          <cell r="AN255">
            <v>1919</v>
          </cell>
          <cell r="AO255">
            <v>2268</v>
          </cell>
        </row>
        <row r="256">
          <cell r="B256" t="str">
            <v>แหลมสิงห์</v>
          </cell>
          <cell r="C256">
            <v>1807</v>
          </cell>
          <cell r="D256">
            <v>1807</v>
          </cell>
          <cell r="E256">
            <v>1398</v>
          </cell>
          <cell r="F256">
            <v>1398</v>
          </cell>
          <cell r="G256">
            <v>1572.9</v>
          </cell>
          <cell r="H256">
            <v>1588.8</v>
          </cell>
          <cell r="I256">
            <v>1125</v>
          </cell>
          <cell r="J256">
            <v>1136</v>
          </cell>
          <cell r="K256">
            <v>1658</v>
          </cell>
          <cell r="L256">
            <v>1753</v>
          </cell>
          <cell r="M256">
            <v>732</v>
          </cell>
          <cell r="N256">
            <v>147</v>
          </cell>
          <cell r="O256">
            <v>3582</v>
          </cell>
          <cell r="Q256">
            <v>0</v>
          </cell>
          <cell r="AC256" t="str">
            <v/>
          </cell>
          <cell r="AD256" t="str">
            <v/>
          </cell>
          <cell r="AE256">
            <v>1678</v>
          </cell>
          <cell r="AF256">
            <v>1753</v>
          </cell>
          <cell r="AG256">
            <v>75</v>
          </cell>
          <cell r="AH256">
            <v>0</v>
          </cell>
          <cell r="AI256">
            <v>1585</v>
          </cell>
          <cell r="AJ256">
            <v>15</v>
          </cell>
          <cell r="AK256">
            <v>1600</v>
          </cell>
          <cell r="AL256">
            <v>2753</v>
          </cell>
          <cell r="AM256">
            <v>3062</v>
          </cell>
          <cell r="AN256">
            <v>1737</v>
          </cell>
          <cell r="AO256">
            <v>1914</v>
          </cell>
        </row>
        <row r="257">
          <cell r="B257" t="str">
            <v>สอยดาว</v>
          </cell>
          <cell r="C257">
            <v>1787</v>
          </cell>
          <cell r="D257">
            <v>1787</v>
          </cell>
          <cell r="E257">
            <v>382</v>
          </cell>
          <cell r="F257">
            <v>382</v>
          </cell>
          <cell r="G257">
            <v>27.15</v>
          </cell>
          <cell r="H257">
            <v>0</v>
          </cell>
          <cell r="I257">
            <v>71</v>
          </cell>
          <cell r="J257">
            <v>0</v>
          </cell>
          <cell r="K257">
            <v>412</v>
          </cell>
          <cell r="L257">
            <v>1990</v>
          </cell>
          <cell r="M257">
            <v>1229</v>
          </cell>
          <cell r="N257">
            <v>719</v>
          </cell>
          <cell r="O257">
            <v>1318</v>
          </cell>
          <cell r="Q257">
            <v>0</v>
          </cell>
          <cell r="AC257" t="str">
            <v/>
          </cell>
          <cell r="AD257" t="str">
            <v/>
          </cell>
          <cell r="AE257">
            <v>1278</v>
          </cell>
          <cell r="AF257">
            <v>4700</v>
          </cell>
          <cell r="AG257">
            <v>3469</v>
          </cell>
          <cell r="AH257">
            <v>47</v>
          </cell>
          <cell r="AI257">
            <v>338</v>
          </cell>
          <cell r="AJ257">
            <v>115</v>
          </cell>
          <cell r="AK257">
            <v>406</v>
          </cell>
          <cell r="AL257">
            <v>348</v>
          </cell>
          <cell r="AM257">
            <v>499</v>
          </cell>
          <cell r="AN257">
            <v>1029</v>
          </cell>
          <cell r="AO257">
            <v>1229</v>
          </cell>
        </row>
        <row r="258">
          <cell r="B258" t="str">
            <v>แก่งหางแมว</v>
          </cell>
          <cell r="C258">
            <v>12991</v>
          </cell>
          <cell r="D258">
            <v>13093</v>
          </cell>
          <cell r="E258">
            <v>9986</v>
          </cell>
          <cell r="F258">
            <v>9984</v>
          </cell>
          <cell r="G258">
            <v>12853.93</v>
          </cell>
          <cell r="H258">
            <v>6301.33</v>
          </cell>
          <cell r="I258">
            <v>1287</v>
          </cell>
          <cell r="J258">
            <v>631</v>
          </cell>
          <cell r="K258">
            <v>16491</v>
          </cell>
          <cell r="L258">
            <v>23307</v>
          </cell>
          <cell r="M258">
            <v>9941</v>
          </cell>
          <cell r="N258">
            <v>9864</v>
          </cell>
          <cell r="O258">
            <v>52171</v>
          </cell>
          <cell r="P258">
            <v>201</v>
          </cell>
          <cell r="Q258">
            <v>273</v>
          </cell>
          <cell r="U258">
            <v>72</v>
          </cell>
          <cell r="V258">
            <v>2</v>
          </cell>
          <cell r="W258">
            <v>0</v>
          </cell>
          <cell r="X258">
            <v>2</v>
          </cell>
          <cell r="Y258">
            <v>158</v>
          </cell>
          <cell r="Z258">
            <v>159</v>
          </cell>
          <cell r="AA258">
            <v>204</v>
          </cell>
          <cell r="AB258">
            <v>199</v>
          </cell>
          <cell r="AC258">
            <v>1291</v>
          </cell>
          <cell r="AD258">
            <v>1252</v>
          </cell>
          <cell r="AE258">
            <v>16535</v>
          </cell>
          <cell r="AF258">
            <v>23231</v>
          </cell>
          <cell r="AG258">
            <v>6816</v>
          </cell>
          <cell r="AH258">
            <v>120</v>
          </cell>
          <cell r="AI258">
            <v>6521</v>
          </cell>
          <cell r="AJ258">
            <v>258</v>
          </cell>
          <cell r="AK258">
            <v>6659</v>
          </cell>
          <cell r="AL258">
            <v>13309</v>
          </cell>
          <cell r="AM258">
            <v>15442</v>
          </cell>
          <cell r="AN258">
            <v>2041</v>
          </cell>
          <cell r="AO258">
            <v>2319</v>
          </cell>
        </row>
        <row r="259">
          <cell r="B259" t="str">
            <v>นายายอาม</v>
          </cell>
          <cell r="C259">
            <v>11009</v>
          </cell>
          <cell r="D259">
            <v>14683</v>
          </cell>
          <cell r="E259">
            <v>6687</v>
          </cell>
          <cell r="F259">
            <v>8990</v>
          </cell>
          <cell r="G259">
            <v>12932.84</v>
          </cell>
          <cell r="H259">
            <v>18340.973000000002</v>
          </cell>
          <cell r="I259">
            <v>1934</v>
          </cell>
          <cell r="J259">
            <v>2040</v>
          </cell>
          <cell r="K259">
            <v>10498</v>
          </cell>
          <cell r="L259">
            <v>13699</v>
          </cell>
          <cell r="M259">
            <v>13198</v>
          </cell>
          <cell r="N259">
            <v>7044</v>
          </cell>
          <cell r="O259">
            <v>25735</v>
          </cell>
          <cell r="P259">
            <v>112</v>
          </cell>
          <cell r="Q259">
            <v>115</v>
          </cell>
          <cell r="U259">
            <v>3</v>
          </cell>
          <cell r="V259">
            <v>1</v>
          </cell>
          <cell r="W259">
            <v>0</v>
          </cell>
          <cell r="X259">
            <v>0</v>
          </cell>
          <cell r="Y259">
            <v>63</v>
          </cell>
          <cell r="Z259">
            <v>72</v>
          </cell>
          <cell r="AA259">
            <v>106</v>
          </cell>
          <cell r="AB259">
            <v>131</v>
          </cell>
          <cell r="AC259">
            <v>1683</v>
          </cell>
          <cell r="AD259">
            <v>1819</v>
          </cell>
          <cell r="AE259">
            <v>12737</v>
          </cell>
          <cell r="AF259">
            <v>13799</v>
          </cell>
          <cell r="AG259">
            <v>1114</v>
          </cell>
          <cell r="AH259">
            <v>52</v>
          </cell>
          <cell r="AI259">
            <v>8028</v>
          </cell>
          <cell r="AJ259">
            <v>351</v>
          </cell>
          <cell r="AK259">
            <v>8327</v>
          </cell>
          <cell r="AL259">
            <v>15382</v>
          </cell>
          <cell r="AM259">
            <v>18294</v>
          </cell>
          <cell r="AN259">
            <v>1916</v>
          </cell>
          <cell r="AO259">
            <v>2197</v>
          </cell>
        </row>
        <row r="260">
          <cell r="B260" t="str">
            <v>เขาคิชฌกูฏ</v>
          </cell>
          <cell r="C260">
            <v>49106</v>
          </cell>
          <cell r="D260">
            <v>48582</v>
          </cell>
          <cell r="E260">
            <v>36832</v>
          </cell>
          <cell r="F260">
            <v>36818</v>
          </cell>
          <cell r="G260">
            <v>40914.159</v>
          </cell>
          <cell r="H260">
            <v>41802.337</v>
          </cell>
          <cell r="I260">
            <v>1111</v>
          </cell>
          <cell r="J260">
            <v>1135</v>
          </cell>
          <cell r="K260">
            <v>49331.199999999997</v>
          </cell>
          <cell r="L260">
            <v>50450</v>
          </cell>
          <cell r="M260">
            <v>24154</v>
          </cell>
          <cell r="N260">
            <v>8570</v>
          </cell>
          <cell r="O260">
            <v>40891</v>
          </cell>
          <cell r="P260">
            <v>135</v>
          </cell>
          <cell r="Q260">
            <v>135</v>
          </cell>
          <cell r="U260">
            <v>0</v>
          </cell>
          <cell r="V260">
            <v>1</v>
          </cell>
          <cell r="W260">
            <v>0</v>
          </cell>
          <cell r="X260">
            <v>1</v>
          </cell>
          <cell r="Y260">
            <v>115</v>
          </cell>
          <cell r="Z260">
            <v>124</v>
          </cell>
          <cell r="AA260">
            <v>283</v>
          </cell>
          <cell r="AB260">
            <v>289</v>
          </cell>
          <cell r="AC260">
            <v>2461</v>
          </cell>
          <cell r="AD260">
            <v>2331</v>
          </cell>
          <cell r="AE260">
            <v>47187</v>
          </cell>
          <cell r="AF260">
            <v>50449</v>
          </cell>
          <cell r="AG260">
            <v>3386</v>
          </cell>
          <cell r="AH260">
            <v>124</v>
          </cell>
          <cell r="AI260">
            <v>36045</v>
          </cell>
          <cell r="AJ260">
            <v>1309</v>
          </cell>
          <cell r="AK260">
            <v>37230</v>
          </cell>
          <cell r="AL260">
            <v>72667</v>
          </cell>
          <cell r="AM260">
            <v>92852</v>
          </cell>
          <cell r="AN260">
            <v>2016</v>
          </cell>
          <cell r="AO260">
            <v>2494</v>
          </cell>
        </row>
        <row r="261">
          <cell r="B261" t="str">
            <v>ตราด</v>
          </cell>
          <cell r="C261">
            <v>68484</v>
          </cell>
          <cell r="D261">
            <v>75574</v>
          </cell>
          <cell r="E261">
            <v>34127</v>
          </cell>
          <cell r="F261">
            <v>36265</v>
          </cell>
          <cell r="G261">
            <v>55260.894999999997</v>
          </cell>
          <cell r="H261">
            <v>49209.842000000004</v>
          </cell>
          <cell r="I261">
            <v>1619</v>
          </cell>
          <cell r="J261">
            <v>1357</v>
          </cell>
          <cell r="K261">
            <v>58708</v>
          </cell>
          <cell r="L261">
            <v>74705</v>
          </cell>
          <cell r="M261">
            <v>33351</v>
          </cell>
          <cell r="N261">
            <v>24911</v>
          </cell>
          <cell r="O261">
            <v>80395</v>
          </cell>
          <cell r="P261">
            <v>560</v>
          </cell>
          <cell r="Q261">
            <v>580</v>
          </cell>
          <cell r="U261">
            <v>22</v>
          </cell>
          <cell r="V261">
            <v>11</v>
          </cell>
          <cell r="W261">
            <v>2</v>
          </cell>
          <cell r="X261">
            <v>5</v>
          </cell>
          <cell r="Y261">
            <v>350</v>
          </cell>
          <cell r="Z261">
            <v>375</v>
          </cell>
          <cell r="AA261">
            <v>633</v>
          </cell>
          <cell r="AB261">
            <v>782</v>
          </cell>
          <cell r="AC261">
            <v>1809</v>
          </cell>
          <cell r="AD261">
            <v>2085</v>
          </cell>
          <cell r="AE261">
            <v>59199</v>
          </cell>
          <cell r="AF261">
            <v>74700</v>
          </cell>
          <cell r="AG261">
            <v>16470</v>
          </cell>
          <cell r="AH261">
            <v>969</v>
          </cell>
          <cell r="AI261">
            <v>32053</v>
          </cell>
          <cell r="AJ261">
            <v>5685</v>
          </cell>
          <cell r="AK261">
            <v>37172</v>
          </cell>
          <cell r="AL261">
            <v>56844</v>
          </cell>
          <cell r="AM261">
            <v>86336</v>
          </cell>
          <cell r="AN261">
            <v>1773</v>
          </cell>
          <cell r="AO261">
            <v>2323</v>
          </cell>
        </row>
        <row r="262">
          <cell r="B262" t="str">
            <v>เมืองตราด</v>
          </cell>
          <cell r="C262">
            <v>18530</v>
          </cell>
          <cell r="D262">
            <v>18635</v>
          </cell>
          <cell r="E262">
            <v>8170</v>
          </cell>
          <cell r="F262">
            <v>8290</v>
          </cell>
          <cell r="G262">
            <v>14025.727000000001</v>
          </cell>
          <cell r="H262">
            <v>16210.2</v>
          </cell>
          <cell r="I262">
            <v>1717</v>
          </cell>
          <cell r="J262">
            <v>1955</v>
          </cell>
          <cell r="K262">
            <v>16024</v>
          </cell>
          <cell r="L262">
            <v>20438</v>
          </cell>
          <cell r="M262">
            <v>9744</v>
          </cell>
          <cell r="N262">
            <v>6981</v>
          </cell>
          <cell r="O262">
            <v>30719</v>
          </cell>
          <cell r="P262">
            <v>118</v>
          </cell>
          <cell r="Q262">
            <v>118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58</v>
          </cell>
          <cell r="Z262">
            <v>60</v>
          </cell>
          <cell r="AA262">
            <v>81</v>
          </cell>
          <cell r="AB262">
            <v>118</v>
          </cell>
          <cell r="AC262">
            <v>1397</v>
          </cell>
          <cell r="AD262">
            <v>1967</v>
          </cell>
          <cell r="AE262">
            <v>16459</v>
          </cell>
          <cell r="AF262">
            <v>20436</v>
          </cell>
          <cell r="AG262">
            <v>4152</v>
          </cell>
          <cell r="AH262">
            <v>175</v>
          </cell>
          <cell r="AI262">
            <v>8036</v>
          </cell>
          <cell r="AJ262">
            <v>1432</v>
          </cell>
          <cell r="AK262">
            <v>9468</v>
          </cell>
          <cell r="AL262">
            <v>14344</v>
          </cell>
          <cell r="AM262">
            <v>21237</v>
          </cell>
          <cell r="AN262">
            <v>1785</v>
          </cell>
          <cell r="AO262">
            <v>2243</v>
          </cell>
        </row>
        <row r="263">
          <cell r="B263" t="str">
            <v>เขาสมิง</v>
          </cell>
          <cell r="C263">
            <v>37748</v>
          </cell>
          <cell r="D263">
            <v>38536</v>
          </cell>
          <cell r="E263">
            <v>19514</v>
          </cell>
          <cell r="F263">
            <v>20340</v>
          </cell>
          <cell r="G263">
            <v>30861.936000000002</v>
          </cell>
          <cell r="H263">
            <v>14456.578</v>
          </cell>
          <cell r="I263">
            <v>1582</v>
          </cell>
          <cell r="J263">
            <v>711</v>
          </cell>
          <cell r="K263">
            <v>31069</v>
          </cell>
          <cell r="L263">
            <v>37651</v>
          </cell>
          <cell r="M263">
            <v>14299</v>
          </cell>
          <cell r="N263">
            <v>5139</v>
          </cell>
          <cell r="O263">
            <v>30807</v>
          </cell>
          <cell r="P263">
            <v>364</v>
          </cell>
          <cell r="Q263">
            <v>384</v>
          </cell>
          <cell r="U263">
            <v>22</v>
          </cell>
          <cell r="V263">
            <v>11</v>
          </cell>
          <cell r="W263">
            <v>2</v>
          </cell>
          <cell r="X263">
            <v>5</v>
          </cell>
          <cell r="Y263">
            <v>233</v>
          </cell>
          <cell r="Z263">
            <v>256</v>
          </cell>
          <cell r="AA263">
            <v>424</v>
          </cell>
          <cell r="AB263">
            <v>549</v>
          </cell>
          <cell r="AC263">
            <v>1820</v>
          </cell>
          <cell r="AD263">
            <v>2145</v>
          </cell>
          <cell r="AE263">
            <v>31069</v>
          </cell>
          <cell r="AF263">
            <v>37651</v>
          </cell>
          <cell r="AG263">
            <v>7330</v>
          </cell>
          <cell r="AH263">
            <v>748</v>
          </cell>
          <cell r="AI263">
            <v>17691</v>
          </cell>
          <cell r="AJ263">
            <v>3169</v>
          </cell>
          <cell r="AK263">
            <v>20340</v>
          </cell>
          <cell r="AL263">
            <v>30906</v>
          </cell>
          <cell r="AM263">
            <v>49833</v>
          </cell>
          <cell r="AN263">
            <v>1747</v>
          </cell>
          <cell r="AO263">
            <v>2450</v>
          </cell>
        </row>
        <row r="264">
          <cell r="B264" t="str">
            <v>คลองใหญ่</v>
          </cell>
          <cell r="C264">
            <v>833</v>
          </cell>
          <cell r="D264">
            <v>794</v>
          </cell>
          <cell r="E264">
            <v>343</v>
          </cell>
          <cell r="F264">
            <v>304</v>
          </cell>
          <cell r="G264">
            <v>982.57500000000005</v>
          </cell>
          <cell r="H264">
            <v>407.94</v>
          </cell>
          <cell r="I264">
            <v>2865</v>
          </cell>
          <cell r="J264">
            <v>1342</v>
          </cell>
          <cell r="K264">
            <v>656</v>
          </cell>
          <cell r="L264">
            <v>788</v>
          </cell>
          <cell r="M264">
            <v>767</v>
          </cell>
          <cell r="N264">
            <v>589</v>
          </cell>
          <cell r="O264">
            <v>3332</v>
          </cell>
          <cell r="Q264">
            <v>0</v>
          </cell>
          <cell r="AC264" t="str">
            <v/>
          </cell>
          <cell r="AD264" t="str">
            <v/>
          </cell>
          <cell r="AE264">
            <v>693</v>
          </cell>
          <cell r="AF264">
            <v>785</v>
          </cell>
          <cell r="AG264">
            <v>95</v>
          </cell>
          <cell r="AH264">
            <v>3</v>
          </cell>
          <cell r="AI264">
            <v>570</v>
          </cell>
          <cell r="AJ264">
            <v>32</v>
          </cell>
          <cell r="AK264">
            <v>599</v>
          </cell>
          <cell r="AL264">
            <v>1039</v>
          </cell>
          <cell r="AM264">
            <v>1199</v>
          </cell>
          <cell r="AN264">
            <v>1822</v>
          </cell>
          <cell r="AO264">
            <v>2002</v>
          </cell>
        </row>
        <row r="265">
          <cell r="B265" t="str">
            <v>แหลมงอบ</v>
          </cell>
          <cell r="C265">
            <v>2256</v>
          </cell>
          <cell r="D265">
            <v>4924</v>
          </cell>
          <cell r="E265">
            <v>1339</v>
          </cell>
          <cell r="F265">
            <v>2017</v>
          </cell>
          <cell r="G265">
            <v>2723.4989999999998</v>
          </cell>
          <cell r="H265">
            <v>5557.5889999999999</v>
          </cell>
          <cell r="I265">
            <v>2034</v>
          </cell>
          <cell r="J265">
            <v>2755</v>
          </cell>
          <cell r="K265">
            <v>2207</v>
          </cell>
          <cell r="L265">
            <v>2734</v>
          </cell>
          <cell r="M265">
            <v>2242</v>
          </cell>
          <cell r="N265">
            <v>2166</v>
          </cell>
          <cell r="O265">
            <v>3426</v>
          </cell>
          <cell r="P265">
            <v>24</v>
          </cell>
          <cell r="Q265">
            <v>24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10</v>
          </cell>
          <cell r="Z265">
            <v>10</v>
          </cell>
          <cell r="AA265">
            <v>13</v>
          </cell>
          <cell r="AB265">
            <v>13</v>
          </cell>
          <cell r="AC265">
            <v>1300</v>
          </cell>
          <cell r="AD265">
            <v>1300</v>
          </cell>
          <cell r="AE265">
            <v>2198</v>
          </cell>
          <cell r="AF265">
            <v>2734</v>
          </cell>
          <cell r="AG265">
            <v>570</v>
          </cell>
          <cell r="AH265">
            <v>34</v>
          </cell>
          <cell r="AI265">
            <v>1328</v>
          </cell>
          <cell r="AJ265">
            <v>254</v>
          </cell>
          <cell r="AK265">
            <v>1548</v>
          </cell>
          <cell r="AL265">
            <v>2584</v>
          </cell>
          <cell r="AM265">
            <v>3409</v>
          </cell>
          <cell r="AN265">
            <v>1946</v>
          </cell>
          <cell r="AO265">
            <v>2202</v>
          </cell>
        </row>
        <row r="266">
          <cell r="B266" t="str">
            <v>บ่อไร่</v>
          </cell>
          <cell r="C266">
            <v>8118</v>
          </cell>
          <cell r="D266">
            <v>11689</v>
          </cell>
          <cell r="E266">
            <v>3835</v>
          </cell>
          <cell r="F266">
            <v>4388</v>
          </cell>
          <cell r="G266">
            <v>6633.1580000000004</v>
          </cell>
          <cell r="H266">
            <v>7370.915</v>
          </cell>
          <cell r="I266">
            <v>1730</v>
          </cell>
          <cell r="J266">
            <v>1680</v>
          </cell>
          <cell r="K266">
            <v>7775</v>
          </cell>
          <cell r="L266">
            <v>11198</v>
          </cell>
          <cell r="M266">
            <v>4581</v>
          </cell>
          <cell r="N266">
            <v>9324</v>
          </cell>
          <cell r="O266">
            <v>12111</v>
          </cell>
          <cell r="P266">
            <v>54</v>
          </cell>
          <cell r="Q266">
            <v>54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49</v>
          </cell>
          <cell r="Z266">
            <v>49</v>
          </cell>
          <cell r="AA266">
            <v>115</v>
          </cell>
          <cell r="AB266">
            <v>102</v>
          </cell>
          <cell r="AC266">
            <v>2347</v>
          </cell>
          <cell r="AD266">
            <v>2082</v>
          </cell>
          <cell r="AE266">
            <v>7757</v>
          </cell>
          <cell r="AF266">
            <v>11198</v>
          </cell>
          <cell r="AG266">
            <v>3450</v>
          </cell>
          <cell r="AH266">
            <v>9</v>
          </cell>
          <cell r="AI266">
            <v>3660</v>
          </cell>
          <cell r="AJ266">
            <v>737</v>
          </cell>
          <cell r="AK266">
            <v>4388</v>
          </cell>
          <cell r="AL266">
            <v>6606</v>
          </cell>
          <cell r="AM266">
            <v>9145</v>
          </cell>
          <cell r="AN266">
            <v>1805</v>
          </cell>
          <cell r="AO266">
            <v>2084</v>
          </cell>
        </row>
        <row r="267">
          <cell r="B267" t="str">
            <v>เกาะกูด</v>
          </cell>
          <cell r="C267">
            <v>79</v>
          </cell>
          <cell r="D267">
            <v>76</v>
          </cell>
          <cell r="E267">
            <v>36</v>
          </cell>
          <cell r="F267">
            <v>36</v>
          </cell>
          <cell r="G267">
            <v>34</v>
          </cell>
          <cell r="H267">
            <v>19.12</v>
          </cell>
          <cell r="I267">
            <v>944</v>
          </cell>
          <cell r="J267">
            <v>531</v>
          </cell>
          <cell r="K267">
            <v>26</v>
          </cell>
          <cell r="L267">
            <v>68</v>
          </cell>
          <cell r="M267">
            <v>30</v>
          </cell>
          <cell r="N267">
            <v>53</v>
          </cell>
          <cell r="Q267">
            <v>0</v>
          </cell>
          <cell r="AC267" t="str">
            <v/>
          </cell>
          <cell r="AD267" t="str">
            <v/>
          </cell>
          <cell r="AE267">
            <v>26</v>
          </cell>
          <cell r="AF267">
            <v>68</v>
          </cell>
          <cell r="AG267">
            <v>42</v>
          </cell>
          <cell r="AH267">
            <v>0</v>
          </cell>
          <cell r="AI267">
            <v>20</v>
          </cell>
          <cell r="AJ267">
            <v>2</v>
          </cell>
          <cell r="AK267">
            <v>22</v>
          </cell>
          <cell r="AL267">
            <v>22</v>
          </cell>
          <cell r="AM267">
            <v>24</v>
          </cell>
          <cell r="AN267">
            <v>1081</v>
          </cell>
          <cell r="AO267">
            <v>1091</v>
          </cell>
        </row>
        <row r="268">
          <cell r="B268" t="str">
            <v>เกาะช้าง</v>
          </cell>
          <cell r="C268">
            <v>920</v>
          </cell>
          <cell r="D268">
            <v>920</v>
          </cell>
          <cell r="E268">
            <v>890</v>
          </cell>
          <cell r="F268">
            <v>890</v>
          </cell>
          <cell r="G268">
            <v>0</v>
          </cell>
          <cell r="H268">
            <v>5187.5</v>
          </cell>
          <cell r="I268">
            <v>0</v>
          </cell>
          <cell r="J268">
            <v>5829</v>
          </cell>
          <cell r="K268">
            <v>951</v>
          </cell>
          <cell r="L268">
            <v>1828</v>
          </cell>
          <cell r="M268">
            <v>1688</v>
          </cell>
          <cell r="N268">
            <v>659</v>
          </cell>
          <cell r="Q268">
            <v>0</v>
          </cell>
          <cell r="AC268" t="str">
            <v/>
          </cell>
          <cell r="AD268" t="str">
            <v/>
          </cell>
          <cell r="AE268">
            <v>997</v>
          </cell>
          <cell r="AF268">
            <v>1828</v>
          </cell>
          <cell r="AG268">
            <v>831</v>
          </cell>
          <cell r="AH268">
            <v>0</v>
          </cell>
          <cell r="AI268">
            <v>748</v>
          </cell>
          <cell r="AJ268">
            <v>59</v>
          </cell>
          <cell r="AK268">
            <v>807</v>
          </cell>
          <cell r="AL268">
            <v>1343</v>
          </cell>
          <cell r="AM268">
            <v>1489</v>
          </cell>
          <cell r="AN268">
            <v>1795</v>
          </cell>
          <cell r="AO268">
            <v>1845</v>
          </cell>
        </row>
        <row r="269">
          <cell r="B269" t="str">
            <v>ระยอง</v>
          </cell>
          <cell r="C269">
            <v>79015</v>
          </cell>
          <cell r="D269">
            <v>98553</v>
          </cell>
          <cell r="E269">
            <v>60804</v>
          </cell>
          <cell r="F269">
            <v>64953</v>
          </cell>
          <cell r="G269">
            <v>111509.781</v>
          </cell>
          <cell r="H269">
            <v>110907.93799999999</v>
          </cell>
          <cell r="I269">
            <v>1834</v>
          </cell>
          <cell r="J269">
            <v>1708</v>
          </cell>
          <cell r="K269">
            <v>79502.5</v>
          </cell>
          <cell r="L269">
            <v>97981</v>
          </cell>
          <cell r="M269">
            <v>37673</v>
          </cell>
          <cell r="N269">
            <v>28047</v>
          </cell>
          <cell r="O269">
            <v>73074</v>
          </cell>
          <cell r="P269">
            <v>1214</v>
          </cell>
          <cell r="Q269">
            <v>1270</v>
          </cell>
          <cell r="U269">
            <v>68</v>
          </cell>
          <cell r="V269">
            <v>35</v>
          </cell>
          <cell r="W269">
            <v>12</v>
          </cell>
          <cell r="X269">
            <v>5</v>
          </cell>
          <cell r="Y269">
            <v>489</v>
          </cell>
          <cell r="Z269">
            <v>668</v>
          </cell>
          <cell r="AA269">
            <v>1086</v>
          </cell>
          <cell r="AB269">
            <v>1161</v>
          </cell>
          <cell r="AC269">
            <v>2221</v>
          </cell>
          <cell r="AD269">
            <v>1738</v>
          </cell>
          <cell r="AE269">
            <v>101034</v>
          </cell>
          <cell r="AF269">
            <v>117753</v>
          </cell>
          <cell r="AG269">
            <v>16834</v>
          </cell>
          <cell r="AH269">
            <v>115</v>
          </cell>
          <cell r="AI269">
            <v>68555</v>
          </cell>
          <cell r="AJ269">
            <v>2664</v>
          </cell>
          <cell r="AK269">
            <v>71104</v>
          </cell>
          <cell r="AL269">
            <v>120080</v>
          </cell>
          <cell r="AM269">
            <v>149234</v>
          </cell>
          <cell r="AN269">
            <v>1752</v>
          </cell>
          <cell r="AO269">
            <v>2099</v>
          </cell>
        </row>
        <row r="270">
          <cell r="B270" t="str">
            <v>เมืองระยอง</v>
          </cell>
          <cell r="C270">
            <v>6653</v>
          </cell>
          <cell r="D270">
            <v>9761</v>
          </cell>
          <cell r="E270">
            <v>5223</v>
          </cell>
          <cell r="F270">
            <v>5991</v>
          </cell>
          <cell r="G270">
            <v>4922.55</v>
          </cell>
          <cell r="H270">
            <v>6912.7</v>
          </cell>
          <cell r="I270">
            <v>942</v>
          </cell>
          <cell r="J270">
            <v>1154</v>
          </cell>
          <cell r="K270">
            <v>7724</v>
          </cell>
          <cell r="L270">
            <v>8425</v>
          </cell>
          <cell r="M270">
            <v>4074</v>
          </cell>
          <cell r="N270">
            <v>3577</v>
          </cell>
          <cell r="O270">
            <v>9305</v>
          </cell>
          <cell r="P270">
            <v>33</v>
          </cell>
          <cell r="Q270">
            <v>38</v>
          </cell>
          <cell r="U270">
            <v>5</v>
          </cell>
          <cell r="V270">
            <v>0</v>
          </cell>
          <cell r="W270">
            <v>0</v>
          </cell>
          <cell r="X270">
            <v>0</v>
          </cell>
          <cell r="Y270">
            <v>12</v>
          </cell>
          <cell r="Z270">
            <v>12</v>
          </cell>
          <cell r="AA270">
            <v>18</v>
          </cell>
          <cell r="AB270">
            <v>19</v>
          </cell>
          <cell r="AC270">
            <v>1500</v>
          </cell>
          <cell r="AD270">
            <v>1583</v>
          </cell>
          <cell r="AE270">
            <v>7845</v>
          </cell>
          <cell r="AF270">
            <v>9356</v>
          </cell>
          <cell r="AG270">
            <v>1531</v>
          </cell>
          <cell r="AH270">
            <v>20</v>
          </cell>
          <cell r="AI270">
            <v>5879</v>
          </cell>
          <cell r="AJ270">
            <v>831</v>
          </cell>
          <cell r="AK270">
            <v>6690</v>
          </cell>
          <cell r="AL270">
            <v>7966</v>
          </cell>
          <cell r="AM270">
            <v>12122</v>
          </cell>
          <cell r="AN270">
            <v>1355</v>
          </cell>
          <cell r="AO270">
            <v>1812</v>
          </cell>
        </row>
        <row r="271">
          <cell r="B271" t="str">
            <v>แกลง</v>
          </cell>
          <cell r="C271">
            <v>45243</v>
          </cell>
          <cell r="D271">
            <v>50255</v>
          </cell>
          <cell r="E271">
            <v>35349</v>
          </cell>
          <cell r="F271">
            <v>36660</v>
          </cell>
          <cell r="G271">
            <v>78645.702000000005</v>
          </cell>
          <cell r="H271">
            <v>78029.407999999996</v>
          </cell>
          <cell r="I271">
            <v>2225</v>
          </cell>
          <cell r="J271">
            <v>2128</v>
          </cell>
          <cell r="K271">
            <v>45501</v>
          </cell>
          <cell r="L271">
            <v>48456</v>
          </cell>
          <cell r="M271">
            <v>18943</v>
          </cell>
          <cell r="N271">
            <v>16440</v>
          </cell>
          <cell r="O271">
            <v>38708</v>
          </cell>
          <cell r="P271">
            <v>249</v>
          </cell>
          <cell r="Q271">
            <v>271</v>
          </cell>
          <cell r="U271">
            <v>31</v>
          </cell>
          <cell r="V271">
            <v>8</v>
          </cell>
          <cell r="W271">
            <v>9</v>
          </cell>
          <cell r="X271">
            <v>1</v>
          </cell>
          <cell r="Y271">
            <v>173</v>
          </cell>
          <cell r="Z271">
            <v>179</v>
          </cell>
          <cell r="AA271">
            <v>327</v>
          </cell>
          <cell r="AB271">
            <v>319</v>
          </cell>
          <cell r="AC271">
            <v>1890</v>
          </cell>
          <cell r="AD271">
            <v>1782</v>
          </cell>
          <cell r="AE271">
            <v>57045</v>
          </cell>
          <cell r="AF271">
            <v>65247</v>
          </cell>
          <cell r="AG271">
            <v>8254</v>
          </cell>
          <cell r="AH271">
            <v>52</v>
          </cell>
          <cell r="AI271">
            <v>39560</v>
          </cell>
          <cell r="AJ271">
            <v>799</v>
          </cell>
          <cell r="AK271">
            <v>40307</v>
          </cell>
          <cell r="AL271">
            <v>72593</v>
          </cell>
          <cell r="AM271">
            <v>88675</v>
          </cell>
          <cell r="AN271">
            <v>1835</v>
          </cell>
          <cell r="AO271">
            <v>2200</v>
          </cell>
        </row>
        <row r="272">
          <cell r="B272" t="str">
            <v>บ้านค่าย</v>
          </cell>
          <cell r="C272">
            <v>2548</v>
          </cell>
          <cell r="D272">
            <v>2548</v>
          </cell>
          <cell r="E272">
            <v>1923</v>
          </cell>
          <cell r="F272">
            <v>1923</v>
          </cell>
          <cell r="G272">
            <v>3768.6</v>
          </cell>
          <cell r="H272">
            <v>3438.5</v>
          </cell>
          <cell r="I272">
            <v>1960</v>
          </cell>
          <cell r="J272">
            <v>1788</v>
          </cell>
          <cell r="K272">
            <v>2227</v>
          </cell>
          <cell r="L272">
            <v>2939</v>
          </cell>
          <cell r="M272">
            <v>1610</v>
          </cell>
          <cell r="N272">
            <v>1062</v>
          </cell>
          <cell r="O272">
            <v>3184</v>
          </cell>
          <cell r="P272">
            <v>18</v>
          </cell>
          <cell r="Q272">
            <v>17</v>
          </cell>
          <cell r="U272">
            <v>0</v>
          </cell>
          <cell r="V272">
            <v>0</v>
          </cell>
          <cell r="W272">
            <v>1</v>
          </cell>
          <cell r="X272">
            <v>0</v>
          </cell>
          <cell r="Y272">
            <v>5</v>
          </cell>
          <cell r="Z272">
            <v>4</v>
          </cell>
          <cell r="AA272">
            <v>3</v>
          </cell>
          <cell r="AB272">
            <v>1</v>
          </cell>
          <cell r="AC272">
            <v>600</v>
          </cell>
          <cell r="AD272">
            <v>250</v>
          </cell>
          <cell r="AE272">
            <v>2530</v>
          </cell>
          <cell r="AF272">
            <v>3387</v>
          </cell>
          <cell r="AG272">
            <v>870</v>
          </cell>
          <cell r="AH272">
            <v>13</v>
          </cell>
          <cell r="AI272">
            <v>1962</v>
          </cell>
          <cell r="AJ272">
            <v>61</v>
          </cell>
          <cell r="AK272">
            <v>2010</v>
          </cell>
          <cell r="AL272">
            <v>3465</v>
          </cell>
          <cell r="AM272">
            <v>3276</v>
          </cell>
          <cell r="AN272">
            <v>1766</v>
          </cell>
          <cell r="AO272">
            <v>1630</v>
          </cell>
        </row>
        <row r="273">
          <cell r="B273" t="str">
            <v>ปลวกแดง</v>
          </cell>
          <cell r="C273">
            <v>1036</v>
          </cell>
          <cell r="D273">
            <v>1656</v>
          </cell>
          <cell r="E273">
            <v>178</v>
          </cell>
          <cell r="F273">
            <v>430</v>
          </cell>
          <cell r="G273">
            <v>55.5</v>
          </cell>
          <cell r="H273">
            <v>193.70500000000001</v>
          </cell>
          <cell r="I273">
            <v>312</v>
          </cell>
          <cell r="J273">
            <v>450</v>
          </cell>
          <cell r="K273">
            <v>467</v>
          </cell>
          <cell r="L273">
            <v>1523</v>
          </cell>
          <cell r="M273">
            <v>200</v>
          </cell>
          <cell r="N273">
            <v>75</v>
          </cell>
          <cell r="O273">
            <v>2216</v>
          </cell>
          <cell r="P273">
            <v>430</v>
          </cell>
          <cell r="Q273">
            <v>430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171</v>
          </cell>
          <cell r="AA273">
            <v>0</v>
          </cell>
          <cell r="AB273">
            <v>20</v>
          </cell>
          <cell r="AC273">
            <v>0</v>
          </cell>
          <cell r="AD273">
            <v>117</v>
          </cell>
          <cell r="AE273">
            <v>1050</v>
          </cell>
          <cell r="AF273">
            <v>1523</v>
          </cell>
          <cell r="AG273">
            <v>478</v>
          </cell>
          <cell r="AH273">
            <v>5</v>
          </cell>
          <cell r="AI273">
            <v>188</v>
          </cell>
          <cell r="AJ273">
            <v>236</v>
          </cell>
          <cell r="AK273">
            <v>419</v>
          </cell>
          <cell r="AL273">
            <v>225</v>
          </cell>
          <cell r="AM273">
            <v>328</v>
          </cell>
          <cell r="AN273">
            <v>1198</v>
          </cell>
          <cell r="AO273">
            <v>783</v>
          </cell>
        </row>
        <row r="274">
          <cell r="B274" t="str">
            <v>บ้านฉาง</v>
          </cell>
          <cell r="C274">
            <v>62</v>
          </cell>
          <cell r="D274">
            <v>177</v>
          </cell>
          <cell r="E274">
            <v>21</v>
          </cell>
          <cell r="F274">
            <v>22</v>
          </cell>
          <cell r="G274">
            <v>43.9</v>
          </cell>
          <cell r="H274">
            <v>43</v>
          </cell>
          <cell r="I274">
            <v>2090</v>
          </cell>
          <cell r="J274">
            <v>1955</v>
          </cell>
          <cell r="K274">
            <v>80.5</v>
          </cell>
          <cell r="L274">
            <v>109</v>
          </cell>
          <cell r="M274">
            <v>52</v>
          </cell>
          <cell r="N274">
            <v>22</v>
          </cell>
          <cell r="Q274">
            <v>0</v>
          </cell>
          <cell r="AC274" t="str">
            <v/>
          </cell>
          <cell r="AD274" t="str">
            <v/>
          </cell>
          <cell r="AE274">
            <v>91</v>
          </cell>
          <cell r="AF274">
            <v>161</v>
          </cell>
          <cell r="AG274">
            <v>71</v>
          </cell>
          <cell r="AH274">
            <v>1</v>
          </cell>
          <cell r="AI274">
            <v>18</v>
          </cell>
          <cell r="AJ274">
            <v>18</v>
          </cell>
          <cell r="AK274">
            <v>35</v>
          </cell>
          <cell r="AL274">
            <v>17</v>
          </cell>
          <cell r="AM274">
            <v>38</v>
          </cell>
          <cell r="AN274">
            <v>950</v>
          </cell>
          <cell r="AO274">
            <v>1086</v>
          </cell>
        </row>
        <row r="275">
          <cell r="B275" t="str">
            <v>วังจันทร์</v>
          </cell>
          <cell r="C275">
            <v>10917</v>
          </cell>
          <cell r="D275">
            <v>10917</v>
          </cell>
          <cell r="E275">
            <v>9408</v>
          </cell>
          <cell r="F275">
            <v>9408</v>
          </cell>
          <cell r="G275">
            <v>11193.409</v>
          </cell>
          <cell r="H275">
            <v>14255.075000000001</v>
          </cell>
          <cell r="I275">
            <v>1190</v>
          </cell>
          <cell r="J275">
            <v>1515</v>
          </cell>
          <cell r="K275">
            <v>10840</v>
          </cell>
          <cell r="L275">
            <v>13439</v>
          </cell>
          <cell r="M275">
            <v>6061</v>
          </cell>
          <cell r="N275">
            <v>3341</v>
          </cell>
          <cell r="O275">
            <v>10099</v>
          </cell>
          <cell r="P275">
            <v>361</v>
          </cell>
          <cell r="Q275">
            <v>384</v>
          </cell>
          <cell r="U275">
            <v>24</v>
          </cell>
          <cell r="V275">
            <v>5</v>
          </cell>
          <cell r="W275">
            <v>1</v>
          </cell>
          <cell r="X275">
            <v>3</v>
          </cell>
          <cell r="Y275">
            <v>220</v>
          </cell>
          <cell r="Z275">
            <v>223</v>
          </cell>
          <cell r="AA275">
            <v>519</v>
          </cell>
          <cell r="AB275">
            <v>592</v>
          </cell>
          <cell r="AC275">
            <v>2359</v>
          </cell>
          <cell r="AD275">
            <v>2655</v>
          </cell>
          <cell r="AE275">
            <v>13478</v>
          </cell>
          <cell r="AF275">
            <v>14694</v>
          </cell>
          <cell r="AG275">
            <v>1221</v>
          </cell>
          <cell r="AH275">
            <v>5</v>
          </cell>
          <cell r="AI275">
            <v>9822</v>
          </cell>
          <cell r="AJ275">
            <v>492</v>
          </cell>
          <cell r="AK275">
            <v>10309</v>
          </cell>
          <cell r="AL275">
            <v>18573</v>
          </cell>
          <cell r="AM275">
            <v>22381</v>
          </cell>
          <cell r="AN275">
            <v>1891</v>
          </cell>
          <cell r="AO275">
            <v>2171</v>
          </cell>
        </row>
        <row r="276">
          <cell r="B276" t="str">
            <v>เขาชะเมา</v>
          </cell>
          <cell r="C276">
            <v>12353</v>
          </cell>
          <cell r="D276">
            <v>23036</v>
          </cell>
          <cell r="E276">
            <v>8510</v>
          </cell>
          <cell r="F276">
            <v>10327</v>
          </cell>
          <cell r="G276">
            <v>12277</v>
          </cell>
          <cell r="H276">
            <v>7947.95</v>
          </cell>
          <cell r="I276">
            <v>1443</v>
          </cell>
          <cell r="J276">
            <v>770</v>
          </cell>
          <cell r="K276">
            <v>12340</v>
          </cell>
          <cell r="L276">
            <v>22761</v>
          </cell>
          <cell r="M276">
            <v>6652</v>
          </cell>
          <cell r="N276">
            <v>3521</v>
          </cell>
          <cell r="O276">
            <v>9270</v>
          </cell>
          <cell r="P276">
            <v>123</v>
          </cell>
          <cell r="Q276">
            <v>130</v>
          </cell>
          <cell r="U276">
            <v>8</v>
          </cell>
          <cell r="V276">
            <v>22</v>
          </cell>
          <cell r="W276">
            <v>1</v>
          </cell>
          <cell r="X276">
            <v>1</v>
          </cell>
          <cell r="Y276">
            <v>79</v>
          </cell>
          <cell r="Z276">
            <v>79</v>
          </cell>
          <cell r="AA276">
            <v>219</v>
          </cell>
          <cell r="AB276">
            <v>210</v>
          </cell>
          <cell r="AC276">
            <v>2772</v>
          </cell>
          <cell r="AD276">
            <v>2658</v>
          </cell>
          <cell r="AE276">
            <v>18573</v>
          </cell>
          <cell r="AF276">
            <v>22916</v>
          </cell>
          <cell r="AG276">
            <v>4359</v>
          </cell>
          <cell r="AH276">
            <v>16</v>
          </cell>
          <cell r="AI276">
            <v>10859</v>
          </cell>
          <cell r="AJ276">
            <v>128</v>
          </cell>
          <cell r="AK276">
            <v>10971</v>
          </cell>
          <cell r="AL276">
            <v>16907</v>
          </cell>
          <cell r="AM276">
            <v>21887</v>
          </cell>
          <cell r="AN276">
            <v>1557</v>
          </cell>
          <cell r="AO276">
            <v>1995</v>
          </cell>
        </row>
        <row r="277">
          <cell r="B277" t="str">
            <v>นิคมพัฒนา</v>
          </cell>
          <cell r="C277">
            <v>203</v>
          </cell>
          <cell r="D277">
            <v>203</v>
          </cell>
          <cell r="E277">
            <v>192</v>
          </cell>
          <cell r="F277">
            <v>192</v>
          </cell>
          <cell r="G277">
            <v>603.12</v>
          </cell>
          <cell r="H277">
            <v>87.6</v>
          </cell>
          <cell r="I277">
            <v>3141</v>
          </cell>
          <cell r="J277">
            <v>456</v>
          </cell>
          <cell r="K277">
            <v>323</v>
          </cell>
          <cell r="L277">
            <v>329</v>
          </cell>
          <cell r="M277">
            <v>81</v>
          </cell>
          <cell r="N277">
            <v>9</v>
          </cell>
          <cell r="O277">
            <v>292</v>
          </cell>
          <cell r="Q277">
            <v>0</v>
          </cell>
          <cell r="AC277" t="str">
            <v/>
          </cell>
          <cell r="AD277" t="str">
            <v/>
          </cell>
          <cell r="AE277">
            <v>422</v>
          </cell>
          <cell r="AF277">
            <v>469</v>
          </cell>
          <cell r="AG277">
            <v>50</v>
          </cell>
          <cell r="AH277">
            <v>3</v>
          </cell>
          <cell r="AI277">
            <v>267</v>
          </cell>
          <cell r="AJ277">
            <v>99</v>
          </cell>
          <cell r="AK277">
            <v>363</v>
          </cell>
          <cell r="AL277">
            <v>334</v>
          </cell>
          <cell r="AM277">
            <v>527</v>
          </cell>
          <cell r="AN277">
            <v>1252</v>
          </cell>
          <cell r="AO277">
            <v>1452</v>
          </cell>
        </row>
        <row r="278">
          <cell r="B278" t="str">
            <v>ชลบุรี</v>
          </cell>
          <cell r="C278">
            <v>911</v>
          </cell>
          <cell r="D278">
            <v>903</v>
          </cell>
          <cell r="E278">
            <v>353</v>
          </cell>
          <cell r="F278">
            <v>307</v>
          </cell>
          <cell r="G278">
            <v>150.40700000000001</v>
          </cell>
          <cell r="H278">
            <v>47.37</v>
          </cell>
          <cell r="I278">
            <v>426</v>
          </cell>
          <cell r="J278">
            <v>154</v>
          </cell>
          <cell r="K278">
            <v>878</v>
          </cell>
          <cell r="L278">
            <v>892</v>
          </cell>
          <cell r="M278">
            <v>729</v>
          </cell>
          <cell r="N278">
            <v>593</v>
          </cell>
          <cell r="O278">
            <v>861</v>
          </cell>
          <cell r="P278">
            <v>221</v>
          </cell>
          <cell r="Q278">
            <v>455</v>
          </cell>
          <cell r="U278">
            <v>275</v>
          </cell>
          <cell r="V278">
            <v>101</v>
          </cell>
          <cell r="W278">
            <v>41</v>
          </cell>
          <cell r="X278">
            <v>0</v>
          </cell>
          <cell r="Y278">
            <v>17</v>
          </cell>
          <cell r="Z278">
            <v>17</v>
          </cell>
          <cell r="AA278">
            <v>19</v>
          </cell>
          <cell r="AB278">
            <v>25</v>
          </cell>
          <cell r="AC278">
            <v>1118</v>
          </cell>
          <cell r="AD278">
            <v>1471</v>
          </cell>
          <cell r="AE278">
            <v>999</v>
          </cell>
          <cell r="AF278">
            <v>1531</v>
          </cell>
          <cell r="AG278">
            <v>596</v>
          </cell>
          <cell r="AH278">
            <v>64</v>
          </cell>
          <cell r="AI278">
            <v>338</v>
          </cell>
          <cell r="AJ278">
            <v>79</v>
          </cell>
          <cell r="AK278">
            <v>393</v>
          </cell>
          <cell r="AL278">
            <v>420.8</v>
          </cell>
          <cell r="AM278">
            <v>529</v>
          </cell>
          <cell r="AN278">
            <v>1245</v>
          </cell>
          <cell r="AO278">
            <v>1346</v>
          </cell>
        </row>
        <row r="279">
          <cell r="B279" t="str">
            <v>บางละมุง</v>
          </cell>
          <cell r="C279">
            <v>31</v>
          </cell>
          <cell r="D279">
            <v>36</v>
          </cell>
          <cell r="E279">
            <v>12</v>
          </cell>
          <cell r="F279">
            <v>15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16</v>
          </cell>
          <cell r="L279">
            <v>16</v>
          </cell>
          <cell r="M279">
            <v>19</v>
          </cell>
          <cell r="N279">
            <v>12</v>
          </cell>
          <cell r="Q279">
            <v>0</v>
          </cell>
          <cell r="AC279" t="str">
            <v/>
          </cell>
          <cell r="AD279" t="str">
            <v/>
          </cell>
          <cell r="AE279">
            <v>15</v>
          </cell>
          <cell r="AF279">
            <v>15</v>
          </cell>
          <cell r="AI279">
            <v>4</v>
          </cell>
          <cell r="AJ279">
            <v>0</v>
          </cell>
          <cell r="AK279">
            <v>4</v>
          </cell>
          <cell r="AL279">
            <v>2</v>
          </cell>
          <cell r="AM279">
            <v>2</v>
          </cell>
          <cell r="AN279">
            <v>474</v>
          </cell>
          <cell r="AO279">
            <v>500</v>
          </cell>
        </row>
        <row r="280">
          <cell r="B280" t="str">
            <v>บ้านบึง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 t="str">
            <v/>
          </cell>
          <cell r="J280" t="str">
            <v/>
          </cell>
          <cell r="L280">
            <v>0</v>
          </cell>
          <cell r="M280">
            <v>34</v>
          </cell>
          <cell r="N280">
            <v>11</v>
          </cell>
          <cell r="Q280">
            <v>0</v>
          </cell>
          <cell r="AC280" t="str">
            <v/>
          </cell>
          <cell r="AD280" t="str">
            <v/>
          </cell>
          <cell r="AE280">
            <v>5</v>
          </cell>
          <cell r="AF280">
            <v>11</v>
          </cell>
          <cell r="AG280">
            <v>6</v>
          </cell>
          <cell r="AI280">
            <v>2</v>
          </cell>
          <cell r="AJ280">
            <v>0</v>
          </cell>
          <cell r="AK280">
            <v>2</v>
          </cell>
          <cell r="AL280">
            <v>0.8</v>
          </cell>
          <cell r="AM280">
            <v>0.9</v>
          </cell>
          <cell r="AN280">
            <v>402</v>
          </cell>
          <cell r="AO280">
            <v>450</v>
          </cell>
        </row>
        <row r="281">
          <cell r="B281" t="str">
            <v>พนัสนิคม</v>
          </cell>
          <cell r="C281">
            <v>16</v>
          </cell>
          <cell r="D281">
            <v>16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J281" t="str">
            <v/>
          </cell>
          <cell r="L281">
            <v>0</v>
          </cell>
          <cell r="M281">
            <v>19</v>
          </cell>
          <cell r="N281">
            <v>3</v>
          </cell>
          <cell r="Q281">
            <v>0</v>
          </cell>
          <cell r="AC281" t="str">
            <v/>
          </cell>
          <cell r="AD281" t="str">
            <v/>
          </cell>
          <cell r="AE281">
            <v>40</v>
          </cell>
          <cell r="AF281">
            <v>40</v>
          </cell>
          <cell r="AI281">
            <v>31</v>
          </cell>
          <cell r="AJ281">
            <v>0</v>
          </cell>
          <cell r="AK281">
            <v>31</v>
          </cell>
          <cell r="AL281">
            <v>22</v>
          </cell>
          <cell r="AM281">
            <v>24</v>
          </cell>
          <cell r="AN281">
            <v>715</v>
          </cell>
          <cell r="AO281">
            <v>774</v>
          </cell>
        </row>
        <row r="282">
          <cell r="B282" t="str">
            <v>ศรีราชา</v>
          </cell>
          <cell r="C282">
            <v>118</v>
          </cell>
          <cell r="D282">
            <v>61</v>
          </cell>
          <cell r="E282">
            <v>86</v>
          </cell>
          <cell r="F282">
            <v>43</v>
          </cell>
          <cell r="G282">
            <v>0</v>
          </cell>
          <cell r="H282">
            <v>18.72</v>
          </cell>
          <cell r="I282">
            <v>0</v>
          </cell>
          <cell r="J282">
            <v>435</v>
          </cell>
          <cell r="K282">
            <v>101</v>
          </cell>
          <cell r="L282">
            <v>46</v>
          </cell>
          <cell r="M282">
            <v>23</v>
          </cell>
          <cell r="N282">
            <v>21</v>
          </cell>
          <cell r="Q282">
            <v>0</v>
          </cell>
          <cell r="AC282" t="str">
            <v/>
          </cell>
          <cell r="AD282" t="str">
            <v/>
          </cell>
          <cell r="AE282">
            <v>62</v>
          </cell>
          <cell r="AF282">
            <v>62</v>
          </cell>
          <cell r="AI282">
            <v>30</v>
          </cell>
          <cell r="AJ282">
            <v>24</v>
          </cell>
          <cell r="AK282">
            <v>54</v>
          </cell>
          <cell r="AL282">
            <v>25</v>
          </cell>
          <cell r="AM282">
            <v>31</v>
          </cell>
          <cell r="AN282">
            <v>817</v>
          </cell>
          <cell r="AO282">
            <v>574</v>
          </cell>
        </row>
        <row r="283">
          <cell r="B283" t="str">
            <v>สัตหีบ</v>
          </cell>
          <cell r="C283">
            <v>58</v>
          </cell>
          <cell r="D283">
            <v>52</v>
          </cell>
          <cell r="E283">
            <v>29</v>
          </cell>
          <cell r="F283">
            <v>23</v>
          </cell>
          <cell r="G283">
            <v>19.007000000000001</v>
          </cell>
          <cell r="H283">
            <v>0</v>
          </cell>
          <cell r="I283">
            <v>655</v>
          </cell>
          <cell r="J283">
            <v>0</v>
          </cell>
          <cell r="K283">
            <v>4</v>
          </cell>
          <cell r="L283">
            <v>4</v>
          </cell>
          <cell r="M283">
            <v>9</v>
          </cell>
          <cell r="N283">
            <v>4</v>
          </cell>
          <cell r="Q283">
            <v>0</v>
          </cell>
          <cell r="AC283" t="str">
            <v/>
          </cell>
          <cell r="AD283" t="str">
            <v/>
          </cell>
          <cell r="AE283">
            <v>4</v>
          </cell>
          <cell r="AF283">
            <v>4</v>
          </cell>
          <cell r="AI283">
            <v>3</v>
          </cell>
          <cell r="AJ283">
            <v>1</v>
          </cell>
          <cell r="AK283">
            <v>4</v>
          </cell>
          <cell r="AL283">
            <v>2</v>
          </cell>
          <cell r="AM283">
            <v>2</v>
          </cell>
          <cell r="AN283">
            <v>551</v>
          </cell>
          <cell r="AO283">
            <v>613</v>
          </cell>
        </row>
        <row r="284">
          <cell r="B284" t="str">
            <v>หนองใหญ่</v>
          </cell>
          <cell r="C284">
            <v>321</v>
          </cell>
          <cell r="D284">
            <v>321</v>
          </cell>
          <cell r="E284">
            <v>82</v>
          </cell>
          <cell r="F284">
            <v>82</v>
          </cell>
          <cell r="G284">
            <v>97.5</v>
          </cell>
          <cell r="H284">
            <v>28.65</v>
          </cell>
          <cell r="I284">
            <v>1189</v>
          </cell>
          <cell r="J284">
            <v>349</v>
          </cell>
          <cell r="K284">
            <v>182</v>
          </cell>
          <cell r="L284">
            <v>183</v>
          </cell>
          <cell r="M284">
            <v>159</v>
          </cell>
          <cell r="N284">
            <v>69</v>
          </cell>
          <cell r="O284">
            <v>205</v>
          </cell>
          <cell r="P284">
            <v>94</v>
          </cell>
          <cell r="Q284">
            <v>94</v>
          </cell>
          <cell r="U284">
            <v>40</v>
          </cell>
          <cell r="V284">
            <v>0</v>
          </cell>
          <cell r="W284">
            <v>40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221</v>
          </cell>
          <cell r="AF284">
            <v>241</v>
          </cell>
          <cell r="AG284">
            <v>60</v>
          </cell>
          <cell r="AH284">
            <v>40</v>
          </cell>
          <cell r="AI284">
            <v>40</v>
          </cell>
          <cell r="AJ284">
            <v>0</v>
          </cell>
          <cell r="AK284">
            <v>40</v>
          </cell>
          <cell r="AL284">
            <v>25</v>
          </cell>
          <cell r="AM284">
            <v>29</v>
          </cell>
          <cell r="AN284">
            <v>629</v>
          </cell>
          <cell r="AO284">
            <v>725</v>
          </cell>
        </row>
        <row r="285">
          <cell r="B285" t="str">
            <v>บ่อทอง</v>
          </cell>
          <cell r="C285">
            <v>232</v>
          </cell>
          <cell r="D285">
            <v>232</v>
          </cell>
          <cell r="E285">
            <v>129</v>
          </cell>
          <cell r="F285">
            <v>129</v>
          </cell>
          <cell r="G285">
            <v>12.9</v>
          </cell>
          <cell r="H285">
            <v>0</v>
          </cell>
          <cell r="I285">
            <v>100</v>
          </cell>
          <cell r="J285">
            <v>0</v>
          </cell>
          <cell r="K285">
            <v>458</v>
          </cell>
          <cell r="L285">
            <v>521</v>
          </cell>
          <cell r="M285">
            <v>376</v>
          </cell>
          <cell r="N285">
            <v>286</v>
          </cell>
          <cell r="O285">
            <v>490</v>
          </cell>
          <cell r="P285">
            <v>112</v>
          </cell>
          <cell r="Q285">
            <v>345</v>
          </cell>
          <cell r="U285">
            <v>233</v>
          </cell>
          <cell r="V285">
            <v>100</v>
          </cell>
          <cell r="W285">
            <v>0</v>
          </cell>
          <cell r="X285">
            <v>0</v>
          </cell>
          <cell r="Y285">
            <v>14</v>
          </cell>
          <cell r="Z285">
            <v>14</v>
          </cell>
          <cell r="AA285">
            <v>17</v>
          </cell>
          <cell r="AB285">
            <v>24</v>
          </cell>
          <cell r="AC285">
            <v>1214</v>
          </cell>
          <cell r="AD285">
            <v>1714</v>
          </cell>
          <cell r="AE285">
            <v>596</v>
          </cell>
          <cell r="AF285">
            <v>957</v>
          </cell>
          <cell r="AG285">
            <v>380</v>
          </cell>
          <cell r="AH285">
            <v>19</v>
          </cell>
          <cell r="AI285">
            <v>221</v>
          </cell>
          <cell r="AJ285">
            <v>54</v>
          </cell>
          <cell r="AK285">
            <v>256</v>
          </cell>
          <cell r="AL285">
            <v>342</v>
          </cell>
          <cell r="AM285">
            <v>439</v>
          </cell>
          <cell r="AN285">
            <v>1548</v>
          </cell>
          <cell r="AO285">
            <v>1715</v>
          </cell>
        </row>
        <row r="286">
          <cell r="B286" t="str">
            <v>เกาะจันทร์</v>
          </cell>
          <cell r="C286">
            <v>135</v>
          </cell>
          <cell r="D286">
            <v>185</v>
          </cell>
          <cell r="E286">
            <v>15</v>
          </cell>
          <cell r="F286">
            <v>15</v>
          </cell>
          <cell r="G286">
            <v>21</v>
          </cell>
          <cell r="H286">
            <v>0</v>
          </cell>
          <cell r="I286">
            <v>1400</v>
          </cell>
          <cell r="J286">
            <v>0</v>
          </cell>
          <cell r="K286">
            <v>117</v>
          </cell>
          <cell r="L286">
            <v>122</v>
          </cell>
          <cell r="M286">
            <v>90</v>
          </cell>
          <cell r="N286">
            <v>187</v>
          </cell>
          <cell r="O286">
            <v>166</v>
          </cell>
          <cell r="P286">
            <v>15</v>
          </cell>
          <cell r="Q286">
            <v>16</v>
          </cell>
          <cell r="U286">
            <v>2</v>
          </cell>
          <cell r="V286">
            <v>1</v>
          </cell>
          <cell r="W286">
            <v>1</v>
          </cell>
          <cell r="X286">
            <v>0</v>
          </cell>
          <cell r="Y286">
            <v>3</v>
          </cell>
          <cell r="Z286">
            <v>3</v>
          </cell>
          <cell r="AA286">
            <v>2</v>
          </cell>
          <cell r="AB286">
            <v>1</v>
          </cell>
          <cell r="AC286">
            <v>667</v>
          </cell>
          <cell r="AD286">
            <v>333</v>
          </cell>
          <cell r="AE286">
            <v>56</v>
          </cell>
          <cell r="AF286">
            <v>201</v>
          </cell>
          <cell r="AG286">
            <v>150</v>
          </cell>
          <cell r="AH286">
            <v>5</v>
          </cell>
          <cell r="AI286">
            <v>7</v>
          </cell>
          <cell r="AJ286">
            <v>0</v>
          </cell>
          <cell r="AK286">
            <v>2</v>
          </cell>
          <cell r="AL286">
            <v>2</v>
          </cell>
          <cell r="AM286">
            <v>0.67</v>
          </cell>
          <cell r="AN286">
            <v>227</v>
          </cell>
          <cell r="AO286">
            <v>335</v>
          </cell>
        </row>
        <row r="287">
          <cell r="B287" t="str">
            <v>กาญจนบุรี</v>
          </cell>
          <cell r="C287">
            <v>5634</v>
          </cell>
          <cell r="D287">
            <v>5941</v>
          </cell>
          <cell r="E287">
            <v>2194</v>
          </cell>
          <cell r="F287">
            <v>2198</v>
          </cell>
          <cell r="G287">
            <v>2774.4960000000001</v>
          </cell>
          <cell r="H287">
            <v>30.85</v>
          </cell>
          <cell r="I287">
            <v>1265</v>
          </cell>
          <cell r="J287">
            <v>14</v>
          </cell>
          <cell r="K287">
            <v>4101</v>
          </cell>
          <cell r="L287">
            <v>5786</v>
          </cell>
          <cell r="M287">
            <v>3198</v>
          </cell>
          <cell r="N287">
            <v>742</v>
          </cell>
          <cell r="O287">
            <v>11111</v>
          </cell>
          <cell r="P287">
            <v>266</v>
          </cell>
          <cell r="Q287">
            <v>376</v>
          </cell>
          <cell r="U287">
            <v>119</v>
          </cell>
          <cell r="V287">
            <v>2</v>
          </cell>
          <cell r="W287">
            <v>9</v>
          </cell>
          <cell r="X287">
            <v>0</v>
          </cell>
          <cell r="Y287">
            <v>63</v>
          </cell>
          <cell r="Z287">
            <v>78</v>
          </cell>
          <cell r="AA287">
            <v>59</v>
          </cell>
          <cell r="AB287">
            <v>90</v>
          </cell>
          <cell r="AC287">
            <v>937</v>
          </cell>
          <cell r="AD287">
            <v>1154</v>
          </cell>
          <cell r="AE287">
            <v>4489</v>
          </cell>
          <cell r="AF287">
            <v>5282</v>
          </cell>
          <cell r="AG287">
            <v>834</v>
          </cell>
          <cell r="AH287">
            <v>41</v>
          </cell>
          <cell r="AI287">
            <v>2433</v>
          </cell>
          <cell r="AJ287">
            <v>266</v>
          </cell>
          <cell r="AK287">
            <v>2699</v>
          </cell>
          <cell r="AL287">
            <v>1479.98</v>
          </cell>
          <cell r="AM287">
            <v>1781</v>
          </cell>
          <cell r="AN287">
            <v>608</v>
          </cell>
          <cell r="AO287">
            <v>660</v>
          </cell>
        </row>
        <row r="288">
          <cell r="B288" t="str">
            <v>เมืองกาญจนบุรี</v>
          </cell>
          <cell r="C288">
            <v>153</v>
          </cell>
          <cell r="D288">
            <v>177</v>
          </cell>
          <cell r="E288">
            <v>15</v>
          </cell>
          <cell r="F288">
            <v>15</v>
          </cell>
          <cell r="G288">
            <v>7.5</v>
          </cell>
          <cell r="H288">
            <v>0</v>
          </cell>
          <cell r="I288">
            <v>500</v>
          </cell>
          <cell r="J288">
            <v>0</v>
          </cell>
          <cell r="K288">
            <v>156</v>
          </cell>
          <cell r="L288">
            <v>159</v>
          </cell>
          <cell r="M288">
            <v>68</v>
          </cell>
          <cell r="N288">
            <v>18</v>
          </cell>
          <cell r="AC288" t="str">
            <v/>
          </cell>
          <cell r="AD288" t="str">
            <v/>
          </cell>
          <cell r="AE288">
            <v>122</v>
          </cell>
          <cell r="AF288">
            <v>139</v>
          </cell>
          <cell r="AG288">
            <v>17</v>
          </cell>
          <cell r="AI288">
            <v>13</v>
          </cell>
          <cell r="AJ288">
            <v>8</v>
          </cell>
          <cell r="AK288">
            <v>21</v>
          </cell>
          <cell r="AL288">
            <v>3</v>
          </cell>
          <cell r="AM288">
            <v>5</v>
          </cell>
          <cell r="AN288">
            <v>215</v>
          </cell>
          <cell r="AO288">
            <v>238</v>
          </cell>
        </row>
        <row r="289">
          <cell r="B289" t="str">
            <v>ทองผาภูมิ</v>
          </cell>
          <cell r="C289">
            <v>3080</v>
          </cell>
          <cell r="D289">
            <v>3073</v>
          </cell>
          <cell r="E289">
            <v>1658</v>
          </cell>
          <cell r="F289">
            <v>1658</v>
          </cell>
          <cell r="G289">
            <v>2254.096</v>
          </cell>
          <cell r="H289">
            <v>0</v>
          </cell>
          <cell r="I289">
            <v>1360</v>
          </cell>
          <cell r="J289">
            <v>0</v>
          </cell>
          <cell r="K289">
            <v>2565</v>
          </cell>
          <cell r="L289">
            <v>3328</v>
          </cell>
          <cell r="M289">
            <v>1401</v>
          </cell>
          <cell r="N289">
            <v>419</v>
          </cell>
          <cell r="O289">
            <v>7171</v>
          </cell>
          <cell r="P289">
            <v>200</v>
          </cell>
          <cell r="Q289">
            <v>300</v>
          </cell>
          <cell r="U289">
            <v>109</v>
          </cell>
          <cell r="V289">
            <v>2</v>
          </cell>
          <cell r="W289">
            <v>9</v>
          </cell>
          <cell r="X289">
            <v>0</v>
          </cell>
          <cell r="Y289">
            <v>35</v>
          </cell>
          <cell r="Z289">
            <v>37</v>
          </cell>
          <cell r="AA289">
            <v>39</v>
          </cell>
          <cell r="AB289">
            <v>59</v>
          </cell>
          <cell r="AC289">
            <v>1114</v>
          </cell>
          <cell r="AD289">
            <v>1595</v>
          </cell>
          <cell r="AE289">
            <v>2762</v>
          </cell>
          <cell r="AF289">
            <v>3118</v>
          </cell>
          <cell r="AG289">
            <v>365</v>
          </cell>
          <cell r="AH289">
            <v>9</v>
          </cell>
          <cell r="AI289">
            <v>1831</v>
          </cell>
          <cell r="AJ289">
            <v>141</v>
          </cell>
          <cell r="AK289">
            <v>1972</v>
          </cell>
          <cell r="AL289">
            <v>1166</v>
          </cell>
          <cell r="AM289">
            <v>1410</v>
          </cell>
          <cell r="AN289">
            <v>637</v>
          </cell>
          <cell r="AO289">
            <v>715</v>
          </cell>
        </row>
        <row r="290">
          <cell r="B290" t="str">
            <v>ท่าม่วง</v>
          </cell>
          <cell r="C290">
            <v>0</v>
          </cell>
          <cell r="D290">
            <v>10</v>
          </cell>
          <cell r="E290">
            <v>0</v>
          </cell>
          <cell r="F290">
            <v>2</v>
          </cell>
          <cell r="G290">
            <v>0</v>
          </cell>
          <cell r="H290">
            <v>0</v>
          </cell>
          <cell r="I290" t="str">
            <v/>
          </cell>
          <cell r="J290">
            <v>0</v>
          </cell>
          <cell r="K290">
            <v>5</v>
          </cell>
          <cell r="L290">
            <v>8</v>
          </cell>
          <cell r="M290">
            <v>17</v>
          </cell>
          <cell r="N290">
            <v>7</v>
          </cell>
          <cell r="AC290" t="str">
            <v/>
          </cell>
          <cell r="AD290" t="str">
            <v/>
          </cell>
          <cell r="AE290">
            <v>19</v>
          </cell>
          <cell r="AF290">
            <v>23</v>
          </cell>
          <cell r="AG290">
            <v>4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</row>
        <row r="291">
          <cell r="B291" t="str">
            <v>ท่ามะกา</v>
          </cell>
          <cell r="C291">
            <v>21</v>
          </cell>
          <cell r="D291">
            <v>31</v>
          </cell>
          <cell r="E291">
            <v>4</v>
          </cell>
          <cell r="F291">
            <v>4</v>
          </cell>
          <cell r="G291">
            <v>10</v>
          </cell>
          <cell r="H291">
            <v>2.25</v>
          </cell>
          <cell r="I291">
            <v>2500</v>
          </cell>
          <cell r="J291">
            <v>563</v>
          </cell>
          <cell r="K291">
            <v>20</v>
          </cell>
          <cell r="L291">
            <v>40</v>
          </cell>
          <cell r="M291">
            <v>21</v>
          </cell>
          <cell r="N291">
            <v>1</v>
          </cell>
          <cell r="AC291" t="str">
            <v/>
          </cell>
          <cell r="AD291" t="str">
            <v/>
          </cell>
          <cell r="AE291">
            <v>26</v>
          </cell>
          <cell r="AF291">
            <v>26</v>
          </cell>
          <cell r="AG291">
            <v>0</v>
          </cell>
          <cell r="AI291">
            <v>5</v>
          </cell>
          <cell r="AJ291">
            <v>8</v>
          </cell>
          <cell r="AK291">
            <v>13</v>
          </cell>
          <cell r="AL291">
            <v>2</v>
          </cell>
          <cell r="AM291">
            <v>4</v>
          </cell>
          <cell r="AN291">
            <v>453</v>
          </cell>
          <cell r="AO291">
            <v>308</v>
          </cell>
        </row>
        <row r="292">
          <cell r="B292" t="str">
            <v>ไทรโยค</v>
          </cell>
          <cell r="C292">
            <v>894</v>
          </cell>
          <cell r="D292">
            <v>881</v>
          </cell>
          <cell r="E292">
            <v>133</v>
          </cell>
          <cell r="F292">
            <v>133</v>
          </cell>
          <cell r="G292">
            <v>103</v>
          </cell>
          <cell r="H292">
            <v>14.5</v>
          </cell>
          <cell r="I292">
            <v>774</v>
          </cell>
          <cell r="J292">
            <v>109</v>
          </cell>
          <cell r="K292">
            <v>415</v>
          </cell>
          <cell r="L292">
            <v>512</v>
          </cell>
          <cell r="M292">
            <v>373</v>
          </cell>
          <cell r="N292">
            <v>88</v>
          </cell>
          <cell r="O292">
            <v>255</v>
          </cell>
          <cell r="P292">
            <v>35</v>
          </cell>
          <cell r="Q292">
            <v>35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12</v>
          </cell>
          <cell r="AA292">
            <v>0</v>
          </cell>
          <cell r="AB292">
            <v>12</v>
          </cell>
          <cell r="AC292">
            <v>0</v>
          </cell>
          <cell r="AD292">
            <v>1000</v>
          </cell>
          <cell r="AE292">
            <v>586</v>
          </cell>
          <cell r="AF292">
            <v>705</v>
          </cell>
          <cell r="AG292">
            <v>151</v>
          </cell>
          <cell r="AH292">
            <v>32</v>
          </cell>
          <cell r="AI292">
            <v>178</v>
          </cell>
          <cell r="AJ292">
            <v>53</v>
          </cell>
          <cell r="AK292">
            <v>231</v>
          </cell>
          <cell r="AL292">
            <v>87</v>
          </cell>
          <cell r="AM292">
            <v>118</v>
          </cell>
          <cell r="AN292">
            <v>490</v>
          </cell>
          <cell r="AO292">
            <v>511</v>
          </cell>
        </row>
        <row r="293">
          <cell r="B293" t="str">
            <v>บ่อพลอย</v>
          </cell>
          <cell r="C293">
            <v>214</v>
          </cell>
          <cell r="D293">
            <v>130</v>
          </cell>
          <cell r="E293">
            <v>10</v>
          </cell>
          <cell r="F293">
            <v>10</v>
          </cell>
          <cell r="G293">
            <v>5.5</v>
          </cell>
          <cell r="H293">
            <v>0.3</v>
          </cell>
          <cell r="I293">
            <v>550</v>
          </cell>
          <cell r="J293">
            <v>30</v>
          </cell>
          <cell r="K293">
            <v>109</v>
          </cell>
          <cell r="L293">
            <v>162</v>
          </cell>
          <cell r="M293">
            <v>161</v>
          </cell>
          <cell r="N293">
            <v>85</v>
          </cell>
          <cell r="AC293" t="str">
            <v/>
          </cell>
          <cell r="AD293" t="str">
            <v/>
          </cell>
          <cell r="AE293">
            <v>112</v>
          </cell>
          <cell r="AF293">
            <v>112</v>
          </cell>
          <cell r="AG293">
            <v>0</v>
          </cell>
          <cell r="AI293">
            <v>17</v>
          </cell>
          <cell r="AJ293">
            <v>8</v>
          </cell>
          <cell r="AK293">
            <v>25</v>
          </cell>
          <cell r="AL293">
            <v>6</v>
          </cell>
          <cell r="AM293">
            <v>9</v>
          </cell>
          <cell r="AN293">
            <v>358</v>
          </cell>
          <cell r="AO293">
            <v>360</v>
          </cell>
        </row>
        <row r="294">
          <cell r="B294" t="str">
            <v>พนมทวน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 t="str">
            <v/>
          </cell>
          <cell r="J294" t="str">
            <v/>
          </cell>
          <cell r="K294">
            <v>3</v>
          </cell>
          <cell r="L294">
            <v>3</v>
          </cell>
          <cell r="M294">
            <v>9</v>
          </cell>
          <cell r="N294">
            <v>5</v>
          </cell>
          <cell r="AC294" t="str">
            <v/>
          </cell>
          <cell r="AD294" t="str">
            <v/>
          </cell>
          <cell r="AE294">
            <v>30</v>
          </cell>
          <cell r="AF294">
            <v>30</v>
          </cell>
          <cell r="AG294">
            <v>0</v>
          </cell>
          <cell r="AI294">
            <v>0</v>
          </cell>
          <cell r="AJ294">
            <v>2</v>
          </cell>
          <cell r="AK294">
            <v>2</v>
          </cell>
          <cell r="AL294">
            <v>0</v>
          </cell>
          <cell r="AM294">
            <v>0.36</v>
          </cell>
          <cell r="AN294">
            <v>0</v>
          </cell>
          <cell r="AO294">
            <v>180</v>
          </cell>
        </row>
        <row r="295">
          <cell r="B295" t="str">
            <v>ศรีสวัสดิ์</v>
          </cell>
          <cell r="C295">
            <v>309</v>
          </cell>
          <cell r="D295">
            <v>324</v>
          </cell>
          <cell r="E295">
            <v>96</v>
          </cell>
          <cell r="F295">
            <v>98</v>
          </cell>
          <cell r="G295">
            <v>229</v>
          </cell>
          <cell r="H295">
            <v>0</v>
          </cell>
          <cell r="I295">
            <v>2385</v>
          </cell>
          <cell r="J295">
            <v>0</v>
          </cell>
          <cell r="K295">
            <v>246</v>
          </cell>
          <cell r="L295">
            <v>307</v>
          </cell>
          <cell r="M295">
            <v>116</v>
          </cell>
          <cell r="N295">
            <v>13</v>
          </cell>
          <cell r="AC295" t="str">
            <v/>
          </cell>
          <cell r="AD295" t="str">
            <v/>
          </cell>
          <cell r="AE295">
            <v>230</v>
          </cell>
          <cell r="AF295">
            <v>230</v>
          </cell>
          <cell r="AG295">
            <v>0</v>
          </cell>
          <cell r="AI295">
            <v>151</v>
          </cell>
          <cell r="AJ295">
            <v>7</v>
          </cell>
          <cell r="AK295">
            <v>158</v>
          </cell>
          <cell r="AL295">
            <v>48</v>
          </cell>
          <cell r="AM295">
            <v>60</v>
          </cell>
          <cell r="AN295">
            <v>315</v>
          </cell>
          <cell r="AO295">
            <v>380</v>
          </cell>
        </row>
        <row r="296">
          <cell r="B296" t="str">
            <v>สังขละบุรี</v>
          </cell>
          <cell r="C296">
            <v>753</v>
          </cell>
          <cell r="D296">
            <v>1108</v>
          </cell>
          <cell r="E296">
            <v>278</v>
          </cell>
          <cell r="F296">
            <v>278</v>
          </cell>
          <cell r="G296">
            <v>165.4</v>
          </cell>
          <cell r="H296">
            <v>13.8</v>
          </cell>
          <cell r="I296">
            <v>595</v>
          </cell>
          <cell r="J296">
            <v>50</v>
          </cell>
          <cell r="K296">
            <v>383</v>
          </cell>
          <cell r="L296">
            <v>1057</v>
          </cell>
          <cell r="M296">
            <v>969</v>
          </cell>
          <cell r="N296">
            <v>92</v>
          </cell>
          <cell r="O296">
            <v>3685</v>
          </cell>
          <cell r="P296">
            <v>31</v>
          </cell>
          <cell r="Q296">
            <v>41</v>
          </cell>
          <cell r="U296">
            <v>10</v>
          </cell>
          <cell r="V296">
            <v>0</v>
          </cell>
          <cell r="W296">
            <v>0</v>
          </cell>
          <cell r="X296">
            <v>0</v>
          </cell>
          <cell r="Y296">
            <v>28</v>
          </cell>
          <cell r="Z296">
            <v>29</v>
          </cell>
          <cell r="AA296">
            <v>20</v>
          </cell>
          <cell r="AB296">
            <v>19</v>
          </cell>
          <cell r="AC296">
            <v>714</v>
          </cell>
          <cell r="AD296">
            <v>655</v>
          </cell>
          <cell r="AE296">
            <v>479</v>
          </cell>
          <cell r="AF296">
            <v>776</v>
          </cell>
          <cell r="AG296">
            <v>297</v>
          </cell>
          <cell r="AH296">
            <v>0</v>
          </cell>
          <cell r="AI296">
            <v>235</v>
          </cell>
          <cell r="AJ296">
            <v>16</v>
          </cell>
          <cell r="AK296">
            <v>251</v>
          </cell>
          <cell r="AL296">
            <v>167</v>
          </cell>
          <cell r="AM296">
            <v>169</v>
          </cell>
          <cell r="AN296">
            <v>711</v>
          </cell>
          <cell r="AO296">
            <v>673</v>
          </cell>
        </row>
        <row r="297">
          <cell r="B297" t="str">
            <v>เลาขวัญ</v>
          </cell>
          <cell r="C297">
            <v>4</v>
          </cell>
          <cell r="D297">
            <v>7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 t="str">
            <v/>
          </cell>
          <cell r="J297" t="str">
            <v/>
          </cell>
          <cell r="K297">
            <v>4</v>
          </cell>
          <cell r="L297">
            <v>4</v>
          </cell>
          <cell r="N297">
            <v>3</v>
          </cell>
          <cell r="AC297" t="str">
            <v/>
          </cell>
          <cell r="AD297" t="str">
            <v/>
          </cell>
          <cell r="AE297">
            <v>4</v>
          </cell>
          <cell r="AF297">
            <v>4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</row>
        <row r="298">
          <cell r="B298" t="str">
            <v>หนองปรือ</v>
          </cell>
          <cell r="C298">
            <v>121</v>
          </cell>
          <cell r="D298">
            <v>121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 t="str">
            <v/>
          </cell>
          <cell r="J298" t="str">
            <v/>
          </cell>
          <cell r="K298">
            <v>123</v>
          </cell>
          <cell r="L298">
            <v>128</v>
          </cell>
          <cell r="M298">
            <v>38</v>
          </cell>
          <cell r="N298">
            <v>8</v>
          </cell>
          <cell r="AC298" t="str">
            <v/>
          </cell>
          <cell r="AD298" t="str">
            <v/>
          </cell>
          <cell r="AE298">
            <v>50</v>
          </cell>
          <cell r="AF298">
            <v>50</v>
          </cell>
          <cell r="AI298">
            <v>0</v>
          </cell>
          <cell r="AJ298">
            <v>6</v>
          </cell>
          <cell r="AK298">
            <v>6</v>
          </cell>
          <cell r="AL298">
            <v>0</v>
          </cell>
          <cell r="AM298">
            <v>1</v>
          </cell>
          <cell r="AN298">
            <v>0</v>
          </cell>
          <cell r="AO298">
            <v>167</v>
          </cell>
        </row>
        <row r="299">
          <cell r="B299" t="str">
            <v>ด่านมะขามเตี้ย</v>
          </cell>
          <cell r="C299">
            <v>85</v>
          </cell>
          <cell r="D299">
            <v>79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 t="str">
            <v/>
          </cell>
          <cell r="J299" t="str">
            <v/>
          </cell>
          <cell r="K299">
            <v>72</v>
          </cell>
          <cell r="L299">
            <v>78</v>
          </cell>
          <cell r="M299">
            <v>25</v>
          </cell>
          <cell r="N299">
            <v>3</v>
          </cell>
          <cell r="AC299" t="str">
            <v/>
          </cell>
          <cell r="AD299" t="str">
            <v/>
          </cell>
          <cell r="AE299">
            <v>69</v>
          </cell>
          <cell r="AF299">
            <v>69</v>
          </cell>
          <cell r="AI299">
            <v>3</v>
          </cell>
          <cell r="AJ299">
            <v>17</v>
          </cell>
          <cell r="AK299">
            <v>20</v>
          </cell>
          <cell r="AL299">
            <v>0.98</v>
          </cell>
          <cell r="AM299">
            <v>5</v>
          </cell>
          <cell r="AN299">
            <v>328</v>
          </cell>
          <cell r="AO299">
            <v>250</v>
          </cell>
        </row>
        <row r="300">
          <cell r="B300" t="str">
            <v>ราชบุรี</v>
          </cell>
          <cell r="C300">
            <v>2354</v>
          </cell>
          <cell r="D300">
            <v>2229</v>
          </cell>
          <cell r="E300">
            <v>787</v>
          </cell>
          <cell r="F300">
            <v>737</v>
          </cell>
          <cell r="G300">
            <v>812.2</v>
          </cell>
          <cell r="H300">
            <v>300</v>
          </cell>
          <cell r="I300">
            <v>1032</v>
          </cell>
          <cell r="J300">
            <v>407</v>
          </cell>
          <cell r="K300">
            <v>0</v>
          </cell>
          <cell r="L300">
            <v>3125</v>
          </cell>
          <cell r="M300">
            <v>1414</v>
          </cell>
          <cell r="N300">
            <v>988</v>
          </cell>
          <cell r="O300">
            <v>0</v>
          </cell>
          <cell r="P300">
            <v>69</v>
          </cell>
          <cell r="Q300">
            <v>81</v>
          </cell>
          <cell r="U300">
            <v>17</v>
          </cell>
          <cell r="V300">
            <v>21</v>
          </cell>
          <cell r="W300">
            <v>5</v>
          </cell>
          <cell r="X300">
            <v>0</v>
          </cell>
          <cell r="Y300">
            <v>11</v>
          </cell>
          <cell r="Z300">
            <v>15</v>
          </cell>
          <cell r="AA300">
            <v>0.8</v>
          </cell>
          <cell r="AB300">
            <v>6.5</v>
          </cell>
          <cell r="AC300">
            <v>73</v>
          </cell>
          <cell r="AD300">
            <v>433</v>
          </cell>
          <cell r="AE300">
            <v>2796</v>
          </cell>
          <cell r="AF300">
            <v>3144</v>
          </cell>
          <cell r="AG300">
            <v>358</v>
          </cell>
          <cell r="AH300">
            <v>10</v>
          </cell>
          <cell r="AI300">
            <v>783</v>
          </cell>
          <cell r="AJ300">
            <v>293</v>
          </cell>
          <cell r="AK300">
            <v>1076</v>
          </cell>
          <cell r="AL300">
            <v>534</v>
          </cell>
          <cell r="AM300">
            <v>769</v>
          </cell>
          <cell r="AN300">
            <v>682</v>
          </cell>
          <cell r="AO300">
            <v>715</v>
          </cell>
        </row>
        <row r="301">
          <cell r="B301" t="str">
            <v>เมืองราชบุรี</v>
          </cell>
          <cell r="C301">
            <v>11</v>
          </cell>
          <cell r="D301">
            <v>14</v>
          </cell>
          <cell r="E301">
            <v>2</v>
          </cell>
          <cell r="F301">
            <v>2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18</v>
          </cell>
          <cell r="M301">
            <v>25</v>
          </cell>
          <cell r="N301">
            <v>23</v>
          </cell>
          <cell r="AC301" t="str">
            <v/>
          </cell>
          <cell r="AD301" t="str">
            <v/>
          </cell>
          <cell r="AE301">
            <v>28</v>
          </cell>
          <cell r="AF301">
            <v>31</v>
          </cell>
          <cell r="AG301">
            <v>3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</row>
        <row r="302">
          <cell r="B302" t="str">
            <v>ปากท่อ</v>
          </cell>
          <cell r="C302">
            <v>745</v>
          </cell>
          <cell r="D302">
            <v>715</v>
          </cell>
          <cell r="E302">
            <v>490</v>
          </cell>
          <cell r="F302">
            <v>440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1618</v>
          </cell>
          <cell r="M302">
            <v>717</v>
          </cell>
          <cell r="N302">
            <v>725</v>
          </cell>
          <cell r="P302">
            <v>39</v>
          </cell>
          <cell r="Q302">
            <v>49</v>
          </cell>
          <cell r="U302">
            <v>11</v>
          </cell>
          <cell r="V302">
            <v>8</v>
          </cell>
          <cell r="W302">
            <v>1</v>
          </cell>
          <cell r="X302">
            <v>0</v>
          </cell>
          <cell r="Y302">
            <v>10</v>
          </cell>
          <cell r="Z302">
            <v>12</v>
          </cell>
          <cell r="AA302">
            <v>0.2</v>
          </cell>
          <cell r="AB302">
            <v>5</v>
          </cell>
          <cell r="AC302">
            <v>20</v>
          </cell>
          <cell r="AD302">
            <v>417</v>
          </cell>
          <cell r="AE302">
            <v>1499</v>
          </cell>
          <cell r="AF302">
            <v>1621</v>
          </cell>
          <cell r="AG302">
            <v>123</v>
          </cell>
          <cell r="AH302">
            <v>1</v>
          </cell>
          <cell r="AI302">
            <v>544</v>
          </cell>
          <cell r="AJ302">
            <v>171</v>
          </cell>
          <cell r="AK302">
            <v>715</v>
          </cell>
          <cell r="AL302">
            <v>358</v>
          </cell>
          <cell r="AM302">
            <v>527</v>
          </cell>
          <cell r="AN302">
            <v>658</v>
          </cell>
          <cell r="AO302">
            <v>737</v>
          </cell>
        </row>
        <row r="303">
          <cell r="B303" t="str">
            <v>วัดเพลง</v>
          </cell>
          <cell r="C303">
            <v>10</v>
          </cell>
          <cell r="D303">
            <v>10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 t="str">
            <v/>
          </cell>
          <cell r="J303" t="str">
            <v/>
          </cell>
          <cell r="L303">
            <v>1</v>
          </cell>
          <cell r="M303">
            <v>2</v>
          </cell>
          <cell r="N303">
            <v>2</v>
          </cell>
          <cell r="AC303" t="str">
            <v/>
          </cell>
          <cell r="AD303" t="str">
            <v/>
          </cell>
          <cell r="AE303">
            <v>2</v>
          </cell>
          <cell r="AF303">
            <v>2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</row>
        <row r="304">
          <cell r="B304" t="str">
            <v>ดำเนินสะดวก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 t="str">
            <v/>
          </cell>
          <cell r="J304" t="str">
            <v/>
          </cell>
          <cell r="L304">
            <v>0</v>
          </cell>
          <cell r="M304">
            <v>0</v>
          </cell>
          <cell r="N304">
            <v>0</v>
          </cell>
          <cell r="AC304" t="str">
            <v/>
          </cell>
          <cell r="AD304" t="str">
            <v/>
          </cell>
          <cell r="AE304">
            <v>0</v>
          </cell>
          <cell r="AF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</row>
        <row r="305">
          <cell r="B305" t="str">
            <v>บางแพ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J305" t="str">
            <v/>
          </cell>
          <cell r="L305">
            <v>0</v>
          </cell>
          <cell r="M305">
            <v>0</v>
          </cell>
          <cell r="N305">
            <v>0</v>
          </cell>
          <cell r="AC305" t="str">
            <v/>
          </cell>
          <cell r="AD305" t="str">
            <v/>
          </cell>
          <cell r="AE305">
            <v>0</v>
          </cell>
          <cell r="AF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</row>
        <row r="306">
          <cell r="B306" t="str">
            <v>บ้านโป่ง</v>
          </cell>
          <cell r="C306">
            <v>38</v>
          </cell>
          <cell r="D306">
            <v>38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 t="str">
            <v/>
          </cell>
          <cell r="J306" t="str">
            <v/>
          </cell>
          <cell r="L306">
            <v>29</v>
          </cell>
          <cell r="M306">
            <v>28</v>
          </cell>
          <cell r="N306">
            <v>15</v>
          </cell>
          <cell r="AC306" t="str">
            <v/>
          </cell>
          <cell r="AD306" t="str">
            <v/>
          </cell>
          <cell r="AE306">
            <v>27</v>
          </cell>
          <cell r="AF306">
            <v>29</v>
          </cell>
          <cell r="AG306">
            <v>2</v>
          </cell>
          <cell r="AI306">
            <v>8</v>
          </cell>
          <cell r="AJ306">
            <v>3</v>
          </cell>
          <cell r="AK306">
            <v>11</v>
          </cell>
          <cell r="AL306">
            <v>5</v>
          </cell>
          <cell r="AM306">
            <v>5</v>
          </cell>
          <cell r="AN306">
            <v>625</v>
          </cell>
          <cell r="AO306">
            <v>455</v>
          </cell>
        </row>
        <row r="307">
          <cell r="B307" t="str">
            <v>โพธาราม</v>
          </cell>
          <cell r="C307">
            <v>214</v>
          </cell>
          <cell r="D307">
            <v>214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J307" t="str">
            <v/>
          </cell>
          <cell r="L307">
            <v>221</v>
          </cell>
          <cell r="M307">
            <v>20</v>
          </cell>
          <cell r="N307">
            <v>6</v>
          </cell>
          <cell r="AC307" t="str">
            <v/>
          </cell>
          <cell r="AD307" t="str">
            <v/>
          </cell>
          <cell r="AE307">
            <v>221</v>
          </cell>
          <cell r="AF307">
            <v>221</v>
          </cell>
          <cell r="AI307">
            <v>4</v>
          </cell>
          <cell r="AJ307">
            <v>0</v>
          </cell>
          <cell r="AK307">
            <v>4</v>
          </cell>
          <cell r="AL307">
            <v>3</v>
          </cell>
          <cell r="AM307">
            <v>2</v>
          </cell>
          <cell r="AN307">
            <v>750</v>
          </cell>
          <cell r="AO307">
            <v>500</v>
          </cell>
        </row>
        <row r="308">
          <cell r="B308" t="str">
            <v>จอมบึง</v>
          </cell>
          <cell r="C308">
            <v>48</v>
          </cell>
          <cell r="D308">
            <v>48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 t="str">
            <v/>
          </cell>
          <cell r="J308" t="str">
            <v/>
          </cell>
          <cell r="L308">
            <v>118</v>
          </cell>
          <cell r="M308">
            <v>71</v>
          </cell>
          <cell r="N308">
            <v>2</v>
          </cell>
          <cell r="AC308" t="str">
            <v/>
          </cell>
          <cell r="AD308" t="str">
            <v/>
          </cell>
          <cell r="AE308">
            <v>83</v>
          </cell>
          <cell r="AF308">
            <v>123</v>
          </cell>
          <cell r="AG308">
            <v>42</v>
          </cell>
          <cell r="AH308">
            <v>2</v>
          </cell>
          <cell r="AI308">
            <v>2</v>
          </cell>
          <cell r="AJ308">
            <v>0</v>
          </cell>
          <cell r="AK308">
            <v>2</v>
          </cell>
          <cell r="AL308">
            <v>1</v>
          </cell>
          <cell r="AM308">
            <v>0.98</v>
          </cell>
          <cell r="AN308">
            <v>500</v>
          </cell>
          <cell r="AO308">
            <v>490</v>
          </cell>
        </row>
        <row r="309">
          <cell r="B309" t="str">
            <v>สวนผึ้ง</v>
          </cell>
          <cell r="C309">
            <v>634</v>
          </cell>
          <cell r="D309">
            <v>596</v>
          </cell>
          <cell r="E309">
            <v>233</v>
          </cell>
          <cell r="F309">
            <v>233</v>
          </cell>
          <cell r="G309">
            <v>750</v>
          </cell>
          <cell r="H309">
            <v>300</v>
          </cell>
          <cell r="I309">
            <v>3219</v>
          </cell>
          <cell r="J309">
            <v>1288</v>
          </cell>
          <cell r="L309">
            <v>682</v>
          </cell>
          <cell r="M309">
            <v>418</v>
          </cell>
          <cell r="N309">
            <v>188</v>
          </cell>
          <cell r="P309">
            <v>15</v>
          </cell>
          <cell r="Q309">
            <v>12</v>
          </cell>
          <cell r="U309">
            <v>1</v>
          </cell>
          <cell r="V309">
            <v>10</v>
          </cell>
          <cell r="W309">
            <v>4</v>
          </cell>
          <cell r="X309">
            <v>0</v>
          </cell>
          <cell r="Y309">
            <v>1</v>
          </cell>
          <cell r="Z309">
            <v>1</v>
          </cell>
          <cell r="AA309">
            <v>0.6</v>
          </cell>
          <cell r="AB309">
            <v>0.5</v>
          </cell>
          <cell r="AC309">
            <v>600</v>
          </cell>
          <cell r="AD309">
            <v>500</v>
          </cell>
          <cell r="AE309">
            <v>531</v>
          </cell>
          <cell r="AF309">
            <v>682</v>
          </cell>
          <cell r="AG309">
            <v>155</v>
          </cell>
          <cell r="AH309">
            <v>4</v>
          </cell>
          <cell r="AI309">
            <v>159</v>
          </cell>
          <cell r="AJ309">
            <v>85</v>
          </cell>
          <cell r="AK309">
            <v>244</v>
          </cell>
          <cell r="AL309">
            <v>117</v>
          </cell>
          <cell r="AM309">
            <v>171</v>
          </cell>
          <cell r="AN309">
            <v>735</v>
          </cell>
          <cell r="AO309">
            <v>701</v>
          </cell>
        </row>
        <row r="310">
          <cell r="B310" t="str">
            <v>บ้านคา</v>
          </cell>
          <cell r="C310">
            <v>654</v>
          </cell>
          <cell r="D310">
            <v>594</v>
          </cell>
          <cell r="E310">
            <v>62</v>
          </cell>
          <cell r="F310">
            <v>62</v>
          </cell>
          <cell r="G310">
            <v>62.2</v>
          </cell>
          <cell r="H310">
            <v>0</v>
          </cell>
          <cell r="I310">
            <v>1003</v>
          </cell>
          <cell r="J310">
            <v>0</v>
          </cell>
          <cell r="L310">
            <v>438</v>
          </cell>
          <cell r="M310">
            <v>133</v>
          </cell>
          <cell r="N310">
            <v>27</v>
          </cell>
          <cell r="P310">
            <v>15</v>
          </cell>
          <cell r="Q310">
            <v>20</v>
          </cell>
          <cell r="U310">
            <v>5</v>
          </cell>
          <cell r="V310">
            <v>3</v>
          </cell>
          <cell r="W310">
            <v>0</v>
          </cell>
          <cell r="X310">
            <v>0</v>
          </cell>
          <cell r="Y310">
            <v>0</v>
          </cell>
          <cell r="Z310">
            <v>2</v>
          </cell>
          <cell r="AA310">
            <v>0</v>
          </cell>
          <cell r="AB310">
            <v>1</v>
          </cell>
          <cell r="AC310">
            <v>0</v>
          </cell>
          <cell r="AD310">
            <v>500</v>
          </cell>
          <cell r="AE310">
            <v>405</v>
          </cell>
          <cell r="AF310">
            <v>435</v>
          </cell>
          <cell r="AG310">
            <v>33</v>
          </cell>
          <cell r="AH310">
            <v>3</v>
          </cell>
          <cell r="AI310">
            <v>66</v>
          </cell>
          <cell r="AJ310">
            <v>34</v>
          </cell>
          <cell r="AK310">
            <v>100</v>
          </cell>
          <cell r="AL310">
            <v>50</v>
          </cell>
          <cell r="AM310">
            <v>63</v>
          </cell>
          <cell r="AN310">
            <v>758</v>
          </cell>
          <cell r="AO310">
            <v>630</v>
          </cell>
        </row>
        <row r="311">
          <cell r="B311" t="str">
            <v>เพชรบุรี</v>
          </cell>
          <cell r="C311">
            <v>6025</v>
          </cell>
          <cell r="D311">
            <v>6004</v>
          </cell>
          <cell r="E311">
            <v>1047</v>
          </cell>
          <cell r="F311">
            <v>1022</v>
          </cell>
          <cell r="G311">
            <v>466.16999999999996</v>
          </cell>
          <cell r="H311">
            <v>4.42</v>
          </cell>
          <cell r="I311">
            <v>445</v>
          </cell>
          <cell r="J311">
            <v>4</v>
          </cell>
          <cell r="K311">
            <v>6419</v>
          </cell>
          <cell r="L311">
            <v>4733</v>
          </cell>
          <cell r="M311">
            <v>3354</v>
          </cell>
          <cell r="N311">
            <v>1132</v>
          </cell>
          <cell r="O311">
            <v>6147</v>
          </cell>
          <cell r="P311">
            <v>137</v>
          </cell>
          <cell r="Q311">
            <v>152</v>
          </cell>
          <cell r="U311">
            <v>25</v>
          </cell>
          <cell r="V311">
            <v>17</v>
          </cell>
          <cell r="W311">
            <v>10</v>
          </cell>
          <cell r="X311">
            <v>0</v>
          </cell>
          <cell r="Y311">
            <v>47</v>
          </cell>
          <cell r="Z311">
            <v>53</v>
          </cell>
          <cell r="AA311">
            <v>18</v>
          </cell>
          <cell r="AB311">
            <v>17</v>
          </cell>
          <cell r="AC311">
            <v>383</v>
          </cell>
          <cell r="AD311">
            <v>321</v>
          </cell>
          <cell r="AE311">
            <v>6439</v>
          </cell>
          <cell r="AF311">
            <v>6660</v>
          </cell>
          <cell r="AG311">
            <v>231</v>
          </cell>
          <cell r="AH311">
            <v>10</v>
          </cell>
          <cell r="AI311">
            <v>2418</v>
          </cell>
          <cell r="AJ311">
            <v>1294</v>
          </cell>
          <cell r="AK311">
            <v>3712</v>
          </cell>
          <cell r="AL311">
            <v>913</v>
          </cell>
          <cell r="AM311">
            <v>1142</v>
          </cell>
          <cell r="AN311">
            <v>378</v>
          </cell>
          <cell r="AO311">
            <v>308</v>
          </cell>
        </row>
        <row r="312">
          <cell r="B312" t="str">
            <v>เมืองเพชรบุรี</v>
          </cell>
          <cell r="C312">
            <v>8</v>
          </cell>
          <cell r="D312">
            <v>8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 t="str">
            <v/>
          </cell>
          <cell r="J312" t="str">
            <v/>
          </cell>
          <cell r="K312">
            <v>0</v>
          </cell>
          <cell r="L312">
            <v>0</v>
          </cell>
          <cell r="M312">
            <v>2</v>
          </cell>
          <cell r="N312">
            <v>1</v>
          </cell>
          <cell r="O312">
            <v>0</v>
          </cell>
          <cell r="AC312" t="str">
            <v/>
          </cell>
          <cell r="AD312" t="str">
            <v/>
          </cell>
          <cell r="AE312">
            <v>8</v>
          </cell>
          <cell r="AF312">
            <v>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</row>
        <row r="313">
          <cell r="B313" t="str">
            <v>เขาย้อย</v>
          </cell>
          <cell r="C313">
            <v>53</v>
          </cell>
          <cell r="D313">
            <v>53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J313" t="str">
            <v/>
          </cell>
          <cell r="K313">
            <v>48</v>
          </cell>
          <cell r="L313">
            <v>52</v>
          </cell>
          <cell r="M313">
            <v>18</v>
          </cell>
          <cell r="N313">
            <v>1</v>
          </cell>
          <cell r="O313">
            <v>0</v>
          </cell>
          <cell r="AC313" t="str">
            <v/>
          </cell>
          <cell r="AD313" t="str">
            <v/>
          </cell>
          <cell r="AE313">
            <v>72</v>
          </cell>
          <cell r="AF313">
            <v>83</v>
          </cell>
          <cell r="AG313">
            <v>11</v>
          </cell>
          <cell r="AI313">
            <v>0</v>
          </cell>
          <cell r="AJ313">
            <v>1</v>
          </cell>
          <cell r="AK313">
            <v>1</v>
          </cell>
          <cell r="AL313">
            <v>0</v>
          </cell>
          <cell r="AM313">
            <v>0.18</v>
          </cell>
          <cell r="AN313">
            <v>0</v>
          </cell>
          <cell r="AO313">
            <v>180</v>
          </cell>
        </row>
        <row r="314">
          <cell r="B314" t="str">
            <v>ท่ายาง</v>
          </cell>
          <cell r="C314">
            <v>873</v>
          </cell>
          <cell r="D314">
            <v>883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J314" t="str">
            <v/>
          </cell>
          <cell r="K314">
            <v>706</v>
          </cell>
          <cell r="L314">
            <v>807</v>
          </cell>
          <cell r="M314">
            <v>405</v>
          </cell>
          <cell r="N314">
            <v>258</v>
          </cell>
          <cell r="O314">
            <v>2886</v>
          </cell>
          <cell r="P314">
            <v>37</v>
          </cell>
          <cell r="Q314">
            <v>37</v>
          </cell>
          <cell r="U314">
            <v>3</v>
          </cell>
          <cell r="V314">
            <v>0</v>
          </cell>
          <cell r="W314">
            <v>3</v>
          </cell>
          <cell r="X314">
            <v>0</v>
          </cell>
          <cell r="Y314">
            <v>29</v>
          </cell>
          <cell r="Z314">
            <v>27</v>
          </cell>
          <cell r="AA314">
            <v>8</v>
          </cell>
          <cell r="AB314">
            <v>5</v>
          </cell>
          <cell r="AC314">
            <v>276</v>
          </cell>
          <cell r="AD314">
            <v>185</v>
          </cell>
          <cell r="AE314">
            <v>1048</v>
          </cell>
          <cell r="AF314">
            <v>1080</v>
          </cell>
          <cell r="AG314">
            <v>35</v>
          </cell>
          <cell r="AH314">
            <v>3</v>
          </cell>
          <cell r="AI314">
            <v>196</v>
          </cell>
          <cell r="AJ314">
            <v>65</v>
          </cell>
          <cell r="AK314">
            <v>261</v>
          </cell>
          <cell r="AL314">
            <v>95</v>
          </cell>
          <cell r="AM314">
            <v>107</v>
          </cell>
          <cell r="AN314">
            <v>485</v>
          </cell>
          <cell r="AO314">
            <v>410</v>
          </cell>
        </row>
        <row r="315">
          <cell r="B315" t="str">
            <v>บ้านลาด</v>
          </cell>
          <cell r="C315">
            <v>33</v>
          </cell>
          <cell r="D315">
            <v>27</v>
          </cell>
          <cell r="E315">
            <v>8</v>
          </cell>
          <cell r="F315">
            <v>8</v>
          </cell>
          <cell r="G315">
            <v>32.57</v>
          </cell>
          <cell r="H315">
            <v>4.42</v>
          </cell>
          <cell r="I315">
            <v>4071</v>
          </cell>
          <cell r="J315">
            <v>553</v>
          </cell>
          <cell r="K315">
            <v>30</v>
          </cell>
          <cell r="L315">
            <v>36</v>
          </cell>
          <cell r="M315">
            <v>39</v>
          </cell>
          <cell r="N315">
            <v>2</v>
          </cell>
          <cell r="O315">
            <v>0</v>
          </cell>
          <cell r="AC315" t="str">
            <v/>
          </cell>
          <cell r="AD315" t="str">
            <v/>
          </cell>
          <cell r="AE315">
            <v>35</v>
          </cell>
          <cell r="AF315">
            <v>39</v>
          </cell>
          <cell r="AG315">
            <v>4</v>
          </cell>
          <cell r="AI315">
            <v>12</v>
          </cell>
          <cell r="AJ315">
            <v>20</v>
          </cell>
          <cell r="AK315">
            <v>32</v>
          </cell>
          <cell r="AL315">
            <v>1</v>
          </cell>
          <cell r="AM315">
            <v>3</v>
          </cell>
          <cell r="AN315">
            <v>123</v>
          </cell>
          <cell r="AO315">
            <v>94</v>
          </cell>
        </row>
        <row r="316">
          <cell r="B316" t="str">
            <v>หนองหญ้าปล้อง</v>
          </cell>
          <cell r="C316">
            <v>1061</v>
          </cell>
          <cell r="D316">
            <v>1061</v>
          </cell>
          <cell r="E316">
            <v>246</v>
          </cell>
          <cell r="F316">
            <v>246</v>
          </cell>
          <cell r="G316">
            <v>139.6</v>
          </cell>
          <cell r="H316">
            <v>0</v>
          </cell>
          <cell r="I316">
            <v>567</v>
          </cell>
          <cell r="J316">
            <v>0</v>
          </cell>
          <cell r="K316">
            <v>1400</v>
          </cell>
          <cell r="L316">
            <v>475</v>
          </cell>
          <cell r="M316">
            <v>416</v>
          </cell>
          <cell r="N316">
            <v>91</v>
          </cell>
          <cell r="O316">
            <v>851</v>
          </cell>
          <cell r="P316">
            <v>76</v>
          </cell>
          <cell r="Q316">
            <v>74</v>
          </cell>
          <cell r="U316">
            <v>5</v>
          </cell>
          <cell r="V316">
            <v>0</v>
          </cell>
          <cell r="W316">
            <v>7</v>
          </cell>
          <cell r="X316">
            <v>0</v>
          </cell>
          <cell r="Y316">
            <v>7</v>
          </cell>
          <cell r="Z316">
            <v>14</v>
          </cell>
          <cell r="AA316">
            <v>3</v>
          </cell>
          <cell r="AB316">
            <v>6</v>
          </cell>
          <cell r="AC316">
            <v>429</v>
          </cell>
          <cell r="AD316">
            <v>429</v>
          </cell>
          <cell r="AE316">
            <v>1083</v>
          </cell>
          <cell r="AF316">
            <v>1101</v>
          </cell>
          <cell r="AG316">
            <v>25</v>
          </cell>
          <cell r="AH316">
            <v>7</v>
          </cell>
          <cell r="AI316">
            <v>250</v>
          </cell>
          <cell r="AJ316">
            <v>237</v>
          </cell>
          <cell r="AK316">
            <v>487</v>
          </cell>
          <cell r="AL316">
            <v>104</v>
          </cell>
          <cell r="AM316">
            <v>173</v>
          </cell>
          <cell r="AN316">
            <v>414</v>
          </cell>
          <cell r="AO316">
            <v>355</v>
          </cell>
        </row>
        <row r="317">
          <cell r="B317" t="str">
            <v>แก่งกระจาน</v>
          </cell>
          <cell r="C317">
            <v>3997</v>
          </cell>
          <cell r="D317">
            <v>3972</v>
          </cell>
          <cell r="E317">
            <v>793</v>
          </cell>
          <cell r="F317">
            <v>768</v>
          </cell>
          <cell r="G317">
            <v>294</v>
          </cell>
          <cell r="H317">
            <v>0</v>
          </cell>
          <cell r="I317">
            <v>371</v>
          </cell>
          <cell r="J317">
            <v>0</v>
          </cell>
          <cell r="K317">
            <v>4235</v>
          </cell>
          <cell r="L317">
            <v>3363</v>
          </cell>
          <cell r="M317">
            <v>2474</v>
          </cell>
          <cell r="N317">
            <v>779</v>
          </cell>
          <cell r="O317">
            <v>2410</v>
          </cell>
          <cell r="P317">
            <v>24</v>
          </cell>
          <cell r="Q317">
            <v>41</v>
          </cell>
          <cell r="U317">
            <v>17</v>
          </cell>
          <cell r="V317">
            <v>17</v>
          </cell>
          <cell r="W317">
            <v>0</v>
          </cell>
          <cell r="X317">
            <v>0</v>
          </cell>
          <cell r="Y317">
            <v>11</v>
          </cell>
          <cell r="Z317">
            <v>12</v>
          </cell>
          <cell r="AA317">
            <v>7</v>
          </cell>
          <cell r="AB317">
            <v>6</v>
          </cell>
          <cell r="AC317">
            <v>636</v>
          </cell>
          <cell r="AD317">
            <v>500</v>
          </cell>
          <cell r="AE317">
            <v>4193</v>
          </cell>
          <cell r="AF317">
            <v>4349</v>
          </cell>
          <cell r="AG317">
            <v>156</v>
          </cell>
          <cell r="AH317">
            <v>0</v>
          </cell>
          <cell r="AI317">
            <v>1960</v>
          </cell>
          <cell r="AJ317">
            <v>971</v>
          </cell>
          <cell r="AK317">
            <v>2931</v>
          </cell>
          <cell r="AL317">
            <v>713</v>
          </cell>
          <cell r="AM317">
            <v>859</v>
          </cell>
          <cell r="AN317">
            <v>364</v>
          </cell>
          <cell r="AO317">
            <v>293</v>
          </cell>
        </row>
        <row r="318">
          <cell r="B318" t="str">
            <v>ประจวบคีรีขันธ์</v>
          </cell>
          <cell r="C318">
            <v>16764</v>
          </cell>
          <cell r="D318">
            <v>17284</v>
          </cell>
          <cell r="E318">
            <v>9522</v>
          </cell>
          <cell r="F318">
            <v>9939</v>
          </cell>
          <cell r="G318">
            <v>10846.670000000002</v>
          </cell>
          <cell r="H318">
            <v>23.75</v>
          </cell>
          <cell r="I318">
            <v>1139</v>
          </cell>
          <cell r="J318">
            <v>2</v>
          </cell>
          <cell r="K318">
            <v>16095</v>
          </cell>
          <cell r="L318">
            <v>16995</v>
          </cell>
          <cell r="M318">
            <v>11226</v>
          </cell>
          <cell r="N318">
            <v>8639</v>
          </cell>
          <cell r="O318">
            <v>34979</v>
          </cell>
          <cell r="P318">
            <v>306</v>
          </cell>
          <cell r="Q318">
            <v>338</v>
          </cell>
          <cell r="U318">
            <v>32</v>
          </cell>
          <cell r="V318">
            <v>31</v>
          </cell>
          <cell r="W318">
            <v>0</v>
          </cell>
          <cell r="X318">
            <v>0</v>
          </cell>
          <cell r="Y318">
            <v>121</v>
          </cell>
          <cell r="Z318">
            <v>135</v>
          </cell>
          <cell r="AA318">
            <v>131</v>
          </cell>
          <cell r="AB318">
            <v>81</v>
          </cell>
          <cell r="AC318">
            <v>1083</v>
          </cell>
          <cell r="AD318">
            <v>600</v>
          </cell>
          <cell r="AE318">
            <v>16362</v>
          </cell>
          <cell r="AF318">
            <v>17013</v>
          </cell>
          <cell r="AG318">
            <v>858</v>
          </cell>
          <cell r="AH318">
            <v>207</v>
          </cell>
          <cell r="AI318">
            <v>10052</v>
          </cell>
          <cell r="AJ318">
            <v>1164</v>
          </cell>
          <cell r="AK318">
            <v>11166</v>
          </cell>
          <cell r="AL318">
            <v>13460</v>
          </cell>
          <cell r="AM318">
            <v>11296</v>
          </cell>
          <cell r="AN318">
            <v>1339</v>
          </cell>
          <cell r="AO318">
            <v>1012</v>
          </cell>
        </row>
        <row r="319">
          <cell r="B319" t="str">
            <v>เมืองประจวบคีรีขันธ์</v>
          </cell>
          <cell r="C319">
            <v>64</v>
          </cell>
          <cell r="D319">
            <v>78</v>
          </cell>
          <cell r="E319">
            <v>0</v>
          </cell>
          <cell r="F319">
            <v>5</v>
          </cell>
          <cell r="G319">
            <v>0</v>
          </cell>
          <cell r="H319">
            <v>0</v>
          </cell>
          <cell r="I319" t="str">
            <v/>
          </cell>
          <cell r="J319">
            <v>0</v>
          </cell>
          <cell r="K319">
            <v>37</v>
          </cell>
          <cell r="L319">
            <v>83</v>
          </cell>
          <cell r="M319">
            <v>73</v>
          </cell>
          <cell r="N319">
            <v>46</v>
          </cell>
          <cell r="AC319" t="str">
            <v/>
          </cell>
          <cell r="AD319" t="str">
            <v/>
          </cell>
          <cell r="AE319">
            <v>34</v>
          </cell>
          <cell r="AF319">
            <v>51</v>
          </cell>
          <cell r="AG319">
            <v>17</v>
          </cell>
          <cell r="AI319">
            <v>0</v>
          </cell>
          <cell r="AJ319">
            <v>5</v>
          </cell>
          <cell r="AK319">
            <v>5</v>
          </cell>
          <cell r="AL319">
            <v>0</v>
          </cell>
          <cell r="AM319">
            <v>1</v>
          </cell>
          <cell r="AN319">
            <v>0</v>
          </cell>
          <cell r="AO319">
            <v>200</v>
          </cell>
        </row>
        <row r="320">
          <cell r="B320" t="str">
            <v>กุยบุรี</v>
          </cell>
          <cell r="C320">
            <v>369</v>
          </cell>
          <cell r="D320">
            <v>369</v>
          </cell>
          <cell r="E320">
            <v>48</v>
          </cell>
          <cell r="F320">
            <v>89</v>
          </cell>
          <cell r="G320">
            <v>20.399999999999999</v>
          </cell>
          <cell r="H320">
            <v>0</v>
          </cell>
          <cell r="I320">
            <v>425</v>
          </cell>
          <cell r="J320">
            <v>0</v>
          </cell>
          <cell r="K320">
            <v>443</v>
          </cell>
          <cell r="L320">
            <v>383</v>
          </cell>
          <cell r="M320">
            <v>383</v>
          </cell>
          <cell r="N320">
            <v>214</v>
          </cell>
          <cell r="AC320" t="str">
            <v/>
          </cell>
          <cell r="AD320" t="str">
            <v/>
          </cell>
          <cell r="AE320">
            <v>380</v>
          </cell>
          <cell r="AF320">
            <v>397</v>
          </cell>
          <cell r="AG320">
            <v>28</v>
          </cell>
          <cell r="AH320">
            <v>11</v>
          </cell>
          <cell r="AI320">
            <v>48</v>
          </cell>
          <cell r="AJ320">
            <v>38</v>
          </cell>
          <cell r="AK320">
            <v>86</v>
          </cell>
          <cell r="AL320">
            <v>44</v>
          </cell>
          <cell r="AM320">
            <v>47</v>
          </cell>
          <cell r="AN320">
            <v>911</v>
          </cell>
          <cell r="AO320">
            <v>547</v>
          </cell>
        </row>
        <row r="321">
          <cell r="B321" t="str">
            <v>ทับสะแก</v>
          </cell>
          <cell r="C321">
            <v>460</v>
          </cell>
          <cell r="D321">
            <v>466</v>
          </cell>
          <cell r="E321">
            <v>240</v>
          </cell>
          <cell r="F321">
            <v>240</v>
          </cell>
          <cell r="G321">
            <v>178.6</v>
          </cell>
          <cell r="H321">
            <v>0</v>
          </cell>
          <cell r="I321">
            <v>744</v>
          </cell>
          <cell r="J321">
            <v>0</v>
          </cell>
          <cell r="K321">
            <v>482</v>
          </cell>
          <cell r="L321">
            <v>523</v>
          </cell>
          <cell r="M321">
            <v>189</v>
          </cell>
          <cell r="N321">
            <v>227</v>
          </cell>
          <cell r="AC321" t="str">
            <v/>
          </cell>
          <cell r="AD321" t="str">
            <v/>
          </cell>
          <cell r="AE321">
            <v>440</v>
          </cell>
          <cell r="AF321">
            <v>460</v>
          </cell>
          <cell r="AG321">
            <v>20</v>
          </cell>
          <cell r="AI321">
            <v>240</v>
          </cell>
          <cell r="AJ321">
            <v>0</v>
          </cell>
          <cell r="AK321">
            <v>240</v>
          </cell>
          <cell r="AL321">
            <v>205</v>
          </cell>
          <cell r="AM321">
            <v>174</v>
          </cell>
          <cell r="AN321">
            <v>853</v>
          </cell>
          <cell r="AO321">
            <v>725</v>
          </cell>
        </row>
        <row r="322">
          <cell r="B322" t="str">
            <v>บางสะพาน</v>
          </cell>
          <cell r="C322">
            <v>6512</v>
          </cell>
          <cell r="D322">
            <v>6648</v>
          </cell>
          <cell r="E322">
            <v>3785</v>
          </cell>
          <cell r="F322">
            <v>3948</v>
          </cell>
          <cell r="G322">
            <v>5354.14</v>
          </cell>
          <cell r="H322">
            <v>0</v>
          </cell>
          <cell r="I322">
            <v>1415</v>
          </cell>
          <cell r="J322">
            <v>0</v>
          </cell>
          <cell r="K322">
            <v>6109</v>
          </cell>
          <cell r="L322">
            <v>6731</v>
          </cell>
          <cell r="M322">
            <v>4786</v>
          </cell>
          <cell r="N322">
            <v>3862</v>
          </cell>
          <cell r="O322">
            <v>8021</v>
          </cell>
          <cell r="P322">
            <v>98</v>
          </cell>
          <cell r="Q322">
            <v>112</v>
          </cell>
          <cell r="U322">
            <v>14</v>
          </cell>
          <cell r="V322">
            <v>3</v>
          </cell>
          <cell r="W322">
            <v>0</v>
          </cell>
          <cell r="X322">
            <v>0</v>
          </cell>
          <cell r="Y322">
            <v>58</v>
          </cell>
          <cell r="Z322">
            <v>60</v>
          </cell>
          <cell r="AA322">
            <v>92</v>
          </cell>
          <cell r="AB322">
            <v>44</v>
          </cell>
          <cell r="AC322">
            <v>1586</v>
          </cell>
          <cell r="AD322">
            <v>733</v>
          </cell>
          <cell r="AE322">
            <v>6378</v>
          </cell>
          <cell r="AF322">
            <v>6596</v>
          </cell>
          <cell r="AG322">
            <v>268</v>
          </cell>
          <cell r="AH322">
            <v>50</v>
          </cell>
          <cell r="AI322">
            <v>4214</v>
          </cell>
          <cell r="AJ322">
            <v>332</v>
          </cell>
          <cell r="AK322">
            <v>4496</v>
          </cell>
          <cell r="AL322">
            <v>5866</v>
          </cell>
          <cell r="AM322">
            <v>4644</v>
          </cell>
          <cell r="AN322">
            <v>1392</v>
          </cell>
          <cell r="AO322">
            <v>1033</v>
          </cell>
        </row>
        <row r="323">
          <cell r="B323" t="str">
            <v>ปราณบุรี</v>
          </cell>
          <cell r="C323">
            <v>1078</v>
          </cell>
          <cell r="D323">
            <v>1297</v>
          </cell>
          <cell r="E323">
            <v>383</v>
          </cell>
          <cell r="F323">
            <v>484</v>
          </cell>
          <cell r="G323">
            <v>383.66</v>
          </cell>
          <cell r="H323">
            <v>23.75</v>
          </cell>
          <cell r="I323">
            <v>1002</v>
          </cell>
          <cell r="J323">
            <v>49</v>
          </cell>
          <cell r="K323">
            <v>889</v>
          </cell>
          <cell r="L323">
            <v>935</v>
          </cell>
          <cell r="M323">
            <v>859</v>
          </cell>
          <cell r="N323">
            <v>1083</v>
          </cell>
          <cell r="O323">
            <v>2783</v>
          </cell>
          <cell r="P323">
            <v>62</v>
          </cell>
          <cell r="Q323">
            <v>62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1</v>
          </cell>
          <cell r="Z323">
            <v>6</v>
          </cell>
          <cell r="AA323">
            <v>3</v>
          </cell>
          <cell r="AB323">
            <v>1</v>
          </cell>
          <cell r="AC323">
            <v>3000</v>
          </cell>
          <cell r="AD323">
            <v>167</v>
          </cell>
          <cell r="AE323">
            <v>860</v>
          </cell>
          <cell r="AF323">
            <v>1083</v>
          </cell>
          <cell r="AG323">
            <v>223</v>
          </cell>
          <cell r="AH323">
            <v>0</v>
          </cell>
          <cell r="AI323">
            <v>484</v>
          </cell>
          <cell r="AJ323">
            <v>18</v>
          </cell>
          <cell r="AK323">
            <v>502</v>
          </cell>
          <cell r="AL323">
            <v>472</v>
          </cell>
          <cell r="AM323">
            <v>281</v>
          </cell>
          <cell r="AN323">
            <v>975</v>
          </cell>
          <cell r="AO323">
            <v>560</v>
          </cell>
        </row>
        <row r="324">
          <cell r="B324" t="str">
            <v>หัวหิน</v>
          </cell>
          <cell r="C324">
            <v>4803</v>
          </cell>
          <cell r="D324">
            <v>4952</v>
          </cell>
          <cell r="E324">
            <v>2415</v>
          </cell>
          <cell r="F324">
            <v>2522</v>
          </cell>
          <cell r="G324">
            <v>2028.67</v>
          </cell>
          <cell r="H324">
            <v>0</v>
          </cell>
          <cell r="I324">
            <v>840</v>
          </cell>
          <cell r="J324">
            <v>0</v>
          </cell>
          <cell r="K324">
            <v>4804</v>
          </cell>
          <cell r="L324">
            <v>4968</v>
          </cell>
          <cell r="M324">
            <v>2595</v>
          </cell>
          <cell r="N324">
            <v>1199</v>
          </cell>
          <cell r="O324">
            <v>14872</v>
          </cell>
          <cell r="P324">
            <v>87</v>
          </cell>
          <cell r="Q324">
            <v>102</v>
          </cell>
          <cell r="U324">
            <v>15</v>
          </cell>
          <cell r="V324">
            <v>25</v>
          </cell>
          <cell r="W324">
            <v>0</v>
          </cell>
          <cell r="X324">
            <v>0</v>
          </cell>
          <cell r="Y324">
            <v>31</v>
          </cell>
          <cell r="Z324">
            <v>37</v>
          </cell>
          <cell r="AA324">
            <v>17</v>
          </cell>
          <cell r="AB324">
            <v>28</v>
          </cell>
          <cell r="AC324">
            <v>548</v>
          </cell>
          <cell r="AD324">
            <v>757</v>
          </cell>
          <cell r="AE324">
            <v>4926</v>
          </cell>
          <cell r="AF324">
            <v>4918</v>
          </cell>
          <cell r="AG324">
            <v>115</v>
          </cell>
          <cell r="AH324">
            <v>123</v>
          </cell>
          <cell r="AI324">
            <v>2415</v>
          </cell>
          <cell r="AJ324">
            <v>724</v>
          </cell>
          <cell r="AK324">
            <v>3139</v>
          </cell>
          <cell r="AL324">
            <v>2379</v>
          </cell>
          <cell r="AM324">
            <v>2248</v>
          </cell>
          <cell r="AN324">
            <v>985</v>
          </cell>
          <cell r="AO324">
            <v>716</v>
          </cell>
        </row>
        <row r="325">
          <cell r="B325" t="str">
            <v>บางสะพานน้อย</v>
          </cell>
          <cell r="C325">
            <v>3251</v>
          </cell>
          <cell r="D325">
            <v>3251</v>
          </cell>
          <cell r="E325">
            <v>2630</v>
          </cell>
          <cell r="F325">
            <v>2630</v>
          </cell>
          <cell r="G325">
            <v>2864</v>
          </cell>
          <cell r="H325">
            <v>0</v>
          </cell>
          <cell r="I325">
            <v>1089</v>
          </cell>
          <cell r="J325">
            <v>0</v>
          </cell>
          <cell r="K325">
            <v>3186</v>
          </cell>
          <cell r="L325">
            <v>3204</v>
          </cell>
          <cell r="M325">
            <v>2300</v>
          </cell>
          <cell r="N325">
            <v>1986</v>
          </cell>
          <cell r="O325">
            <v>9303</v>
          </cell>
          <cell r="P325">
            <v>59</v>
          </cell>
          <cell r="Q325">
            <v>62</v>
          </cell>
          <cell r="U325">
            <v>3</v>
          </cell>
          <cell r="V325">
            <v>3</v>
          </cell>
          <cell r="W325">
            <v>0</v>
          </cell>
          <cell r="X325">
            <v>0</v>
          </cell>
          <cell r="Y325">
            <v>31</v>
          </cell>
          <cell r="Z325">
            <v>32</v>
          </cell>
          <cell r="AA325">
            <v>19</v>
          </cell>
          <cell r="AB325">
            <v>8</v>
          </cell>
          <cell r="AC325">
            <v>613</v>
          </cell>
          <cell r="AD325">
            <v>250</v>
          </cell>
          <cell r="AE325">
            <v>3194</v>
          </cell>
          <cell r="AF325">
            <v>3291</v>
          </cell>
          <cell r="AG325">
            <v>97</v>
          </cell>
          <cell r="AH325">
            <v>0</v>
          </cell>
          <cell r="AI325">
            <v>2630</v>
          </cell>
          <cell r="AJ325">
            <v>37</v>
          </cell>
          <cell r="AK325">
            <v>2667</v>
          </cell>
          <cell r="AL325">
            <v>4482</v>
          </cell>
          <cell r="AM325">
            <v>3891</v>
          </cell>
          <cell r="AN325">
            <v>1704</v>
          </cell>
          <cell r="AO325">
            <v>1459</v>
          </cell>
        </row>
        <row r="326">
          <cell r="B326" t="str">
            <v>สามร้อยยอด</v>
          </cell>
          <cell r="C326">
            <v>227</v>
          </cell>
          <cell r="D326">
            <v>223</v>
          </cell>
          <cell r="E326">
            <v>21</v>
          </cell>
          <cell r="F326">
            <v>21</v>
          </cell>
          <cell r="G326">
            <v>17.2</v>
          </cell>
          <cell r="H326">
            <v>0</v>
          </cell>
          <cell r="I326">
            <v>819</v>
          </cell>
          <cell r="J326">
            <v>0</v>
          </cell>
          <cell r="K326">
            <v>182</v>
          </cell>
          <cell r="L326">
            <v>251</v>
          </cell>
          <cell r="M326">
            <v>114</v>
          </cell>
          <cell r="N326">
            <v>68</v>
          </cell>
          <cell r="AC326" t="str">
            <v/>
          </cell>
          <cell r="AD326" t="str">
            <v/>
          </cell>
          <cell r="AE326">
            <v>150</v>
          </cell>
          <cell r="AF326">
            <v>217</v>
          </cell>
          <cell r="AG326">
            <v>90</v>
          </cell>
          <cell r="AH326">
            <v>23</v>
          </cell>
          <cell r="AI326">
            <v>21</v>
          </cell>
          <cell r="AJ326">
            <v>10</v>
          </cell>
          <cell r="AK326">
            <v>31</v>
          </cell>
          <cell r="AL326">
            <v>12</v>
          </cell>
          <cell r="AM326">
            <v>10</v>
          </cell>
          <cell r="AN326">
            <v>559</v>
          </cell>
          <cell r="AO326">
            <v>323</v>
          </cell>
        </row>
        <row r="327">
          <cell r="B327" t="str">
            <v>ชุมพร</v>
          </cell>
          <cell r="C327">
            <v>261126</v>
          </cell>
          <cell r="D327">
            <v>246955</v>
          </cell>
          <cell r="E327">
            <v>178228</v>
          </cell>
          <cell r="F327">
            <v>164300</v>
          </cell>
          <cell r="G327">
            <v>111295.92500000002</v>
          </cell>
          <cell r="H327">
            <v>1770.2270000000001</v>
          </cell>
          <cell r="I327">
            <v>624</v>
          </cell>
          <cell r="J327">
            <v>11</v>
          </cell>
          <cell r="K327">
            <v>233838</v>
          </cell>
          <cell r="L327">
            <v>209383</v>
          </cell>
          <cell r="M327">
            <v>212321</v>
          </cell>
          <cell r="N327">
            <v>111776</v>
          </cell>
          <cell r="O327">
            <v>463069</v>
          </cell>
          <cell r="P327">
            <v>451</v>
          </cell>
          <cell r="Q327">
            <v>477</v>
          </cell>
          <cell r="U327">
            <v>29</v>
          </cell>
          <cell r="V327">
            <v>12</v>
          </cell>
          <cell r="W327">
            <v>3</v>
          </cell>
          <cell r="X327">
            <v>9</v>
          </cell>
          <cell r="Y327">
            <v>311</v>
          </cell>
          <cell r="Z327">
            <v>332</v>
          </cell>
          <cell r="AA327">
            <v>417</v>
          </cell>
          <cell r="AB327">
            <v>238</v>
          </cell>
          <cell r="AC327">
            <v>1341</v>
          </cell>
          <cell r="AD327">
            <v>717</v>
          </cell>
          <cell r="AE327">
            <v>246580</v>
          </cell>
          <cell r="AF327">
            <v>260768</v>
          </cell>
          <cell r="AG327">
            <v>14191</v>
          </cell>
          <cell r="AH327">
            <v>3</v>
          </cell>
          <cell r="AI327">
            <v>207376</v>
          </cell>
          <cell r="AJ327">
            <v>8765</v>
          </cell>
          <cell r="AK327">
            <v>216141</v>
          </cell>
          <cell r="AL327">
            <v>343900</v>
          </cell>
          <cell r="AM327">
            <v>261232</v>
          </cell>
          <cell r="AN327">
            <v>1658</v>
          </cell>
          <cell r="AO327">
            <v>1209</v>
          </cell>
        </row>
        <row r="328">
          <cell r="B328" t="str">
            <v>เมืองชุมพร</v>
          </cell>
          <cell r="C328">
            <v>49848</v>
          </cell>
          <cell r="D328">
            <v>49848</v>
          </cell>
          <cell r="E328">
            <v>43026</v>
          </cell>
          <cell r="F328">
            <v>43026</v>
          </cell>
          <cell r="G328">
            <v>848.2</v>
          </cell>
          <cell r="H328">
            <v>0</v>
          </cell>
          <cell r="I328">
            <v>20</v>
          </cell>
          <cell r="J328">
            <v>0</v>
          </cell>
          <cell r="K328">
            <v>24775</v>
          </cell>
          <cell r="L328">
            <v>24039</v>
          </cell>
          <cell r="M328">
            <v>24308</v>
          </cell>
          <cell r="N328">
            <v>9377</v>
          </cell>
          <cell r="O328">
            <v>28081</v>
          </cell>
          <cell r="P328">
            <v>69</v>
          </cell>
          <cell r="Q328">
            <v>69</v>
          </cell>
          <cell r="U328">
            <v>0</v>
          </cell>
          <cell r="V328">
            <v>1</v>
          </cell>
          <cell r="W328">
            <v>0</v>
          </cell>
          <cell r="X328">
            <v>0</v>
          </cell>
          <cell r="Y328">
            <v>58</v>
          </cell>
          <cell r="Z328">
            <v>63</v>
          </cell>
          <cell r="AA328">
            <v>77</v>
          </cell>
          <cell r="AB328">
            <v>56</v>
          </cell>
          <cell r="AC328">
            <v>1328</v>
          </cell>
          <cell r="AD328">
            <v>889</v>
          </cell>
          <cell r="AE328">
            <v>27614</v>
          </cell>
          <cell r="AF328">
            <v>27890</v>
          </cell>
          <cell r="AG328">
            <v>276</v>
          </cell>
          <cell r="AH328">
            <v>0</v>
          </cell>
          <cell r="AI328">
            <v>24432</v>
          </cell>
          <cell r="AJ328">
            <v>756</v>
          </cell>
          <cell r="AK328">
            <v>25188</v>
          </cell>
          <cell r="AL328">
            <v>48595</v>
          </cell>
          <cell r="AM328">
            <v>40527</v>
          </cell>
          <cell r="AN328">
            <v>1989</v>
          </cell>
          <cell r="AO328">
            <v>1609</v>
          </cell>
        </row>
        <row r="329">
          <cell r="B329" t="str">
            <v>ท่าแซะ</v>
          </cell>
          <cell r="C329">
            <v>65080</v>
          </cell>
          <cell r="D329">
            <v>51172</v>
          </cell>
          <cell r="E329">
            <v>31564</v>
          </cell>
          <cell r="F329">
            <v>17811</v>
          </cell>
          <cell r="G329">
            <v>8209.1</v>
          </cell>
          <cell r="H329">
            <v>318</v>
          </cell>
          <cell r="I329">
            <v>260</v>
          </cell>
          <cell r="J329">
            <v>18</v>
          </cell>
          <cell r="K329">
            <v>50787</v>
          </cell>
          <cell r="L329">
            <v>30758</v>
          </cell>
          <cell r="M329">
            <v>31405</v>
          </cell>
          <cell r="N329">
            <v>15126</v>
          </cell>
          <cell r="O329">
            <v>64936</v>
          </cell>
          <cell r="P329">
            <v>128</v>
          </cell>
          <cell r="Q329">
            <v>148</v>
          </cell>
          <cell r="U329">
            <v>20</v>
          </cell>
          <cell r="V329">
            <v>3</v>
          </cell>
          <cell r="W329">
            <v>0</v>
          </cell>
          <cell r="X329">
            <v>0</v>
          </cell>
          <cell r="Y329">
            <v>57</v>
          </cell>
          <cell r="Z329">
            <v>73</v>
          </cell>
          <cell r="AA329">
            <v>113</v>
          </cell>
          <cell r="AB329">
            <v>79</v>
          </cell>
          <cell r="AC329">
            <v>1982</v>
          </cell>
          <cell r="AD329">
            <v>1082</v>
          </cell>
          <cell r="AE329">
            <v>51289</v>
          </cell>
          <cell r="AF329">
            <v>56627</v>
          </cell>
          <cell r="AG329">
            <v>5338</v>
          </cell>
          <cell r="AH329">
            <v>0</v>
          </cell>
          <cell r="AI329">
            <v>49322</v>
          </cell>
          <cell r="AJ329">
            <v>413</v>
          </cell>
          <cell r="AK329">
            <v>49735</v>
          </cell>
          <cell r="AL329">
            <v>95339</v>
          </cell>
          <cell r="AM329">
            <v>72116</v>
          </cell>
          <cell r="AN329">
            <v>1933</v>
          </cell>
          <cell r="AO329">
            <v>1450</v>
          </cell>
        </row>
        <row r="330">
          <cell r="B330" t="str">
            <v>ปะทิว</v>
          </cell>
          <cell r="C330">
            <v>5999</v>
          </cell>
          <cell r="D330">
            <v>5999</v>
          </cell>
          <cell r="E330">
            <v>3728</v>
          </cell>
          <cell r="F330">
            <v>3728</v>
          </cell>
          <cell r="G330">
            <v>4589.5649999999996</v>
          </cell>
          <cell r="H330">
            <v>350.4</v>
          </cell>
          <cell r="I330">
            <v>1231</v>
          </cell>
          <cell r="J330">
            <v>94</v>
          </cell>
          <cell r="K330">
            <v>5351</v>
          </cell>
          <cell r="L330">
            <v>5026</v>
          </cell>
          <cell r="M330">
            <v>5102</v>
          </cell>
          <cell r="N330">
            <v>3623</v>
          </cell>
          <cell r="O330">
            <v>46334</v>
          </cell>
          <cell r="AE330">
            <v>6393</v>
          </cell>
          <cell r="AF330">
            <v>6751</v>
          </cell>
          <cell r="AG330">
            <v>358</v>
          </cell>
          <cell r="AH330">
            <v>0</v>
          </cell>
          <cell r="AI330">
            <v>4323</v>
          </cell>
          <cell r="AJ330">
            <v>461</v>
          </cell>
          <cell r="AK330">
            <v>4784</v>
          </cell>
          <cell r="AL330">
            <v>8201</v>
          </cell>
          <cell r="AM330">
            <v>5444</v>
          </cell>
          <cell r="AN330">
            <v>1897</v>
          </cell>
          <cell r="AO330">
            <v>1138</v>
          </cell>
        </row>
        <row r="331">
          <cell r="B331" t="str">
            <v>พะโต๊ะ</v>
          </cell>
          <cell r="C331">
            <v>27138</v>
          </cell>
          <cell r="D331">
            <v>27253</v>
          </cell>
          <cell r="E331">
            <v>14665</v>
          </cell>
          <cell r="F331">
            <v>14665</v>
          </cell>
          <cell r="G331">
            <v>17899.493999999999</v>
          </cell>
          <cell r="H331">
            <v>157.46700000000001</v>
          </cell>
          <cell r="I331">
            <v>1221</v>
          </cell>
          <cell r="J331">
            <v>11</v>
          </cell>
          <cell r="K331">
            <v>26524</v>
          </cell>
          <cell r="L331">
            <v>26760</v>
          </cell>
          <cell r="M331">
            <v>26933</v>
          </cell>
          <cell r="N331">
            <v>8709</v>
          </cell>
          <cell r="O331">
            <v>43787</v>
          </cell>
          <cell r="P331">
            <v>32</v>
          </cell>
          <cell r="Q331">
            <v>32</v>
          </cell>
          <cell r="U331">
            <v>3</v>
          </cell>
          <cell r="V331">
            <v>0</v>
          </cell>
          <cell r="W331">
            <v>3</v>
          </cell>
          <cell r="X331">
            <v>0</v>
          </cell>
          <cell r="Y331">
            <v>19</v>
          </cell>
          <cell r="Z331">
            <v>19</v>
          </cell>
          <cell r="AA331">
            <v>21</v>
          </cell>
          <cell r="AB331">
            <v>6</v>
          </cell>
          <cell r="AC331">
            <v>1105</v>
          </cell>
          <cell r="AD331">
            <v>316</v>
          </cell>
          <cell r="AE331">
            <v>32750</v>
          </cell>
          <cell r="AF331">
            <v>35477</v>
          </cell>
          <cell r="AG331">
            <v>2730</v>
          </cell>
          <cell r="AH331">
            <v>3</v>
          </cell>
          <cell r="AI331">
            <v>25123</v>
          </cell>
          <cell r="AJ331">
            <v>1519</v>
          </cell>
          <cell r="AK331">
            <v>26642</v>
          </cell>
          <cell r="AL331">
            <v>40699</v>
          </cell>
          <cell r="AM331">
            <v>26376</v>
          </cell>
          <cell r="AN331">
            <v>1620</v>
          </cell>
          <cell r="AO331">
            <v>990</v>
          </cell>
        </row>
        <row r="332">
          <cell r="B332" t="str">
            <v>สวี</v>
          </cell>
          <cell r="C332">
            <v>59090</v>
          </cell>
          <cell r="D332">
            <v>58807</v>
          </cell>
          <cell r="E332">
            <v>35204</v>
          </cell>
          <cell r="F332">
            <v>35144</v>
          </cell>
          <cell r="G332">
            <v>29177.215</v>
          </cell>
          <cell r="H332">
            <v>873.6</v>
          </cell>
          <cell r="I332">
            <v>829</v>
          </cell>
          <cell r="J332">
            <v>25</v>
          </cell>
          <cell r="K332">
            <v>57916</v>
          </cell>
          <cell r="L332">
            <v>56954</v>
          </cell>
          <cell r="M332">
            <v>57282</v>
          </cell>
          <cell r="N332">
            <v>30020</v>
          </cell>
          <cell r="O332">
            <v>194104</v>
          </cell>
          <cell r="P332">
            <v>70</v>
          </cell>
          <cell r="Q332">
            <v>76</v>
          </cell>
          <cell r="U332">
            <v>6</v>
          </cell>
          <cell r="V332">
            <v>8</v>
          </cell>
          <cell r="W332">
            <v>0</v>
          </cell>
          <cell r="X332">
            <v>0</v>
          </cell>
          <cell r="Y332">
            <v>54</v>
          </cell>
          <cell r="Z332">
            <v>54</v>
          </cell>
          <cell r="AA332">
            <v>71</v>
          </cell>
          <cell r="AB332">
            <v>49</v>
          </cell>
          <cell r="AC332">
            <v>1315</v>
          </cell>
          <cell r="AD332">
            <v>907</v>
          </cell>
          <cell r="AE332">
            <v>58802</v>
          </cell>
          <cell r="AF332">
            <v>62367</v>
          </cell>
          <cell r="AG332">
            <v>3565</v>
          </cell>
          <cell r="AH332">
            <v>0</v>
          </cell>
          <cell r="AI332">
            <v>51721</v>
          </cell>
          <cell r="AJ332">
            <v>3557</v>
          </cell>
          <cell r="AK332">
            <v>55278</v>
          </cell>
          <cell r="AL332">
            <v>69306</v>
          </cell>
          <cell r="AM332">
            <v>55278</v>
          </cell>
          <cell r="AN332">
            <v>1340</v>
          </cell>
          <cell r="AO332">
            <v>1000</v>
          </cell>
        </row>
        <row r="333">
          <cell r="B333" t="str">
            <v>หลังสวน</v>
          </cell>
          <cell r="C333">
            <v>20630</v>
          </cell>
          <cell r="D333">
            <v>20630</v>
          </cell>
          <cell r="E333">
            <v>20630</v>
          </cell>
          <cell r="F333">
            <v>20630</v>
          </cell>
          <cell r="G333">
            <v>27290.436000000002</v>
          </cell>
          <cell r="H333">
            <v>5.76</v>
          </cell>
          <cell r="I333">
            <v>1323</v>
          </cell>
          <cell r="J333">
            <v>0</v>
          </cell>
          <cell r="K333">
            <v>32679</v>
          </cell>
          <cell r="L333">
            <v>31564</v>
          </cell>
          <cell r="M333">
            <v>32063</v>
          </cell>
          <cell r="N333">
            <v>25614</v>
          </cell>
          <cell r="O333">
            <v>62876</v>
          </cell>
          <cell r="P333">
            <v>125</v>
          </cell>
          <cell r="Q333">
            <v>125</v>
          </cell>
          <cell r="U333">
            <v>0</v>
          </cell>
          <cell r="V333">
            <v>0</v>
          </cell>
          <cell r="W333">
            <v>0</v>
          </cell>
          <cell r="X333">
            <v>9</v>
          </cell>
          <cell r="Y333">
            <v>114</v>
          </cell>
          <cell r="Z333">
            <v>114</v>
          </cell>
          <cell r="AA333">
            <v>116</v>
          </cell>
          <cell r="AB333">
            <v>46</v>
          </cell>
          <cell r="AC333">
            <v>1018</v>
          </cell>
          <cell r="AD333">
            <v>404</v>
          </cell>
          <cell r="AE333">
            <v>32466</v>
          </cell>
          <cell r="AF333">
            <v>32846</v>
          </cell>
          <cell r="AG333">
            <v>380</v>
          </cell>
          <cell r="AH333">
            <v>0</v>
          </cell>
          <cell r="AI333">
            <v>22680</v>
          </cell>
          <cell r="AJ333">
            <v>453</v>
          </cell>
          <cell r="AK333">
            <v>23133</v>
          </cell>
          <cell r="AL333">
            <v>34587</v>
          </cell>
          <cell r="AM333">
            <v>26603</v>
          </cell>
          <cell r="AN333">
            <v>1525</v>
          </cell>
          <cell r="AO333">
            <v>1150</v>
          </cell>
        </row>
        <row r="334">
          <cell r="B334" t="str">
            <v>ละแม</v>
          </cell>
          <cell r="C334">
            <v>3003</v>
          </cell>
          <cell r="D334">
            <v>3003</v>
          </cell>
          <cell r="E334">
            <v>2744</v>
          </cell>
          <cell r="F334">
            <v>2744</v>
          </cell>
          <cell r="G334">
            <v>2102.5149999999999</v>
          </cell>
          <cell r="H334">
            <v>0</v>
          </cell>
          <cell r="I334">
            <v>766</v>
          </cell>
          <cell r="J334">
            <v>0</v>
          </cell>
          <cell r="K334">
            <v>7372</v>
          </cell>
          <cell r="L334">
            <v>7749</v>
          </cell>
          <cell r="M334">
            <v>7793</v>
          </cell>
          <cell r="N334">
            <v>6155</v>
          </cell>
          <cell r="O334">
            <v>7540</v>
          </cell>
          <cell r="AE334">
            <v>7652</v>
          </cell>
          <cell r="AF334">
            <v>8202</v>
          </cell>
          <cell r="AG334">
            <v>550</v>
          </cell>
          <cell r="AH334">
            <v>0</v>
          </cell>
          <cell r="AI334">
            <v>5632</v>
          </cell>
          <cell r="AJ334">
            <v>663</v>
          </cell>
          <cell r="AK334">
            <v>6295</v>
          </cell>
          <cell r="AL334">
            <v>9389</v>
          </cell>
          <cell r="AM334">
            <v>1674</v>
          </cell>
          <cell r="AN334">
            <v>1667</v>
          </cell>
          <cell r="AO334">
            <v>266</v>
          </cell>
        </row>
        <row r="335">
          <cell r="B335" t="str">
            <v>ทุ่งตะโก</v>
          </cell>
          <cell r="C335">
            <v>30338</v>
          </cell>
          <cell r="D335">
            <v>30243</v>
          </cell>
          <cell r="E335">
            <v>26667</v>
          </cell>
          <cell r="F335">
            <v>26552</v>
          </cell>
          <cell r="G335">
            <v>21179.4</v>
          </cell>
          <cell r="H335">
            <v>65</v>
          </cell>
          <cell r="I335">
            <v>794</v>
          </cell>
          <cell r="J335">
            <v>2</v>
          </cell>
          <cell r="K335">
            <v>28434</v>
          </cell>
          <cell r="L335">
            <v>26533</v>
          </cell>
          <cell r="M335">
            <v>27435</v>
          </cell>
          <cell r="N335">
            <v>13152</v>
          </cell>
          <cell r="O335">
            <v>15411</v>
          </cell>
          <cell r="P335">
            <v>27</v>
          </cell>
          <cell r="Q335">
            <v>27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9</v>
          </cell>
          <cell r="Z335">
            <v>9</v>
          </cell>
          <cell r="AA335">
            <v>19</v>
          </cell>
          <cell r="AB335">
            <v>2</v>
          </cell>
          <cell r="AC335">
            <v>2111</v>
          </cell>
          <cell r="AD335">
            <v>222</v>
          </cell>
          <cell r="AE335">
            <v>29614</v>
          </cell>
          <cell r="AF335">
            <v>30608</v>
          </cell>
          <cell r="AG335">
            <v>994</v>
          </cell>
          <cell r="AH335">
            <v>0</v>
          </cell>
          <cell r="AI335">
            <v>24143</v>
          </cell>
          <cell r="AJ335">
            <v>943</v>
          </cell>
          <cell r="AK335">
            <v>25086</v>
          </cell>
          <cell r="AL335">
            <v>37784</v>
          </cell>
          <cell r="AM335">
            <v>33214</v>
          </cell>
          <cell r="AN335">
            <v>1565</v>
          </cell>
          <cell r="AO335">
            <v>1324</v>
          </cell>
        </row>
        <row r="336">
          <cell r="B336" t="str">
            <v>ระนอง</v>
          </cell>
          <cell r="C336">
            <v>43665</v>
          </cell>
          <cell r="D336">
            <v>42488</v>
          </cell>
          <cell r="E336">
            <v>33271</v>
          </cell>
          <cell r="F336">
            <v>33477</v>
          </cell>
          <cell r="G336">
            <v>53243.6</v>
          </cell>
          <cell r="H336">
            <v>6992.2820000000002</v>
          </cell>
          <cell r="I336">
            <v>1600</v>
          </cell>
          <cell r="J336">
            <v>209</v>
          </cell>
          <cell r="K336">
            <v>35934</v>
          </cell>
          <cell r="L336">
            <v>41052</v>
          </cell>
          <cell r="M336">
            <v>41631</v>
          </cell>
          <cell r="N336">
            <v>25979</v>
          </cell>
          <cell r="O336">
            <v>85784</v>
          </cell>
          <cell r="P336">
            <v>61</v>
          </cell>
          <cell r="Q336">
            <v>67</v>
          </cell>
          <cell r="U336">
            <v>6</v>
          </cell>
          <cell r="V336">
            <v>0</v>
          </cell>
          <cell r="W336">
            <v>0</v>
          </cell>
          <cell r="X336">
            <v>0</v>
          </cell>
          <cell r="Y336">
            <v>29</v>
          </cell>
          <cell r="Z336">
            <v>31</v>
          </cell>
          <cell r="AA336">
            <v>33</v>
          </cell>
          <cell r="AB336">
            <v>17</v>
          </cell>
          <cell r="AC336">
            <v>1138</v>
          </cell>
          <cell r="AD336">
            <v>548</v>
          </cell>
          <cell r="AE336">
            <v>45316</v>
          </cell>
          <cell r="AF336">
            <v>45891</v>
          </cell>
          <cell r="AG336">
            <v>746</v>
          </cell>
          <cell r="AH336">
            <v>171</v>
          </cell>
          <cell r="AI336">
            <v>32018</v>
          </cell>
          <cell r="AJ336">
            <v>1920</v>
          </cell>
          <cell r="AK336">
            <v>33767</v>
          </cell>
          <cell r="AL336">
            <v>29257</v>
          </cell>
          <cell r="AM336">
            <v>28667</v>
          </cell>
          <cell r="AN336">
            <v>914</v>
          </cell>
          <cell r="AO336">
            <v>849</v>
          </cell>
        </row>
        <row r="337">
          <cell r="B337" t="str">
            <v>เมืองระนอง</v>
          </cell>
          <cell r="C337">
            <v>1345</v>
          </cell>
          <cell r="D337">
            <v>1345</v>
          </cell>
          <cell r="E337">
            <v>1345</v>
          </cell>
          <cell r="F337">
            <v>1345</v>
          </cell>
          <cell r="G337">
            <v>960.44</v>
          </cell>
          <cell r="H337">
            <v>5.5</v>
          </cell>
          <cell r="I337">
            <v>714</v>
          </cell>
          <cell r="J337">
            <v>4</v>
          </cell>
          <cell r="K337">
            <v>1556</v>
          </cell>
          <cell r="L337">
            <v>1591</v>
          </cell>
          <cell r="M337">
            <v>1618</v>
          </cell>
          <cell r="N337">
            <v>1050</v>
          </cell>
          <cell r="O337">
            <v>1673</v>
          </cell>
          <cell r="AE337">
            <v>1614</v>
          </cell>
          <cell r="AF337">
            <v>1644</v>
          </cell>
          <cell r="AG337">
            <v>30</v>
          </cell>
          <cell r="AH337">
            <v>0</v>
          </cell>
          <cell r="AI337">
            <v>600</v>
          </cell>
          <cell r="AJ337">
            <v>107</v>
          </cell>
          <cell r="AK337">
            <v>707</v>
          </cell>
          <cell r="AL337">
            <v>435</v>
          </cell>
          <cell r="AM337">
            <v>470</v>
          </cell>
          <cell r="AN337">
            <v>725</v>
          </cell>
          <cell r="AO337">
            <v>665</v>
          </cell>
        </row>
        <row r="338">
          <cell r="B338" t="str">
            <v>กระบุรี</v>
          </cell>
          <cell r="C338">
            <v>22253</v>
          </cell>
          <cell r="D338">
            <v>21076</v>
          </cell>
          <cell r="E338">
            <v>17755</v>
          </cell>
          <cell r="F338">
            <v>17961</v>
          </cell>
          <cell r="G338">
            <v>23245.101999999999</v>
          </cell>
          <cell r="H338">
            <v>4767.0320000000002</v>
          </cell>
          <cell r="I338">
            <v>1309</v>
          </cell>
          <cell r="J338">
            <v>265</v>
          </cell>
          <cell r="K338">
            <v>13371</v>
          </cell>
          <cell r="L338">
            <v>17772</v>
          </cell>
          <cell r="M338">
            <v>18168</v>
          </cell>
          <cell r="N338">
            <v>13399</v>
          </cell>
          <cell r="O338">
            <v>41708</v>
          </cell>
          <cell r="P338">
            <v>11</v>
          </cell>
          <cell r="Q338">
            <v>16</v>
          </cell>
          <cell r="U338">
            <v>5</v>
          </cell>
          <cell r="V338">
            <v>0</v>
          </cell>
          <cell r="W338">
            <v>0</v>
          </cell>
          <cell r="X338">
            <v>0</v>
          </cell>
          <cell r="Y338">
            <v>7</v>
          </cell>
          <cell r="Z338">
            <v>7</v>
          </cell>
          <cell r="AA338">
            <v>4</v>
          </cell>
          <cell r="AB338">
            <v>3</v>
          </cell>
          <cell r="AC338">
            <v>571</v>
          </cell>
          <cell r="AD338">
            <v>429</v>
          </cell>
          <cell r="AE338">
            <v>21375</v>
          </cell>
          <cell r="AF338">
            <v>21575</v>
          </cell>
          <cell r="AG338">
            <v>200</v>
          </cell>
          <cell r="AH338">
            <v>0</v>
          </cell>
          <cell r="AI338">
            <v>16645</v>
          </cell>
          <cell r="AJ338">
            <v>1074</v>
          </cell>
          <cell r="AK338">
            <v>17719</v>
          </cell>
          <cell r="AL338">
            <v>14132</v>
          </cell>
          <cell r="AM338">
            <v>13909</v>
          </cell>
          <cell r="AN338">
            <v>849</v>
          </cell>
          <cell r="AO338">
            <v>785</v>
          </cell>
        </row>
        <row r="339">
          <cell r="B339" t="str">
            <v>กะเปอร์</v>
          </cell>
          <cell r="C339">
            <v>4836</v>
          </cell>
          <cell r="D339">
            <v>4836</v>
          </cell>
          <cell r="E339">
            <v>3507</v>
          </cell>
          <cell r="F339">
            <v>3507</v>
          </cell>
          <cell r="G339">
            <v>17134</v>
          </cell>
          <cell r="H339">
            <v>1076</v>
          </cell>
          <cell r="I339">
            <v>4886</v>
          </cell>
          <cell r="J339">
            <v>307</v>
          </cell>
          <cell r="K339">
            <v>4963</v>
          </cell>
          <cell r="L339">
            <v>5347</v>
          </cell>
          <cell r="M339">
            <v>5394</v>
          </cell>
          <cell r="N339">
            <v>3263</v>
          </cell>
          <cell r="O339">
            <v>19159</v>
          </cell>
          <cell r="P339">
            <v>23</v>
          </cell>
          <cell r="Q339">
            <v>23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4</v>
          </cell>
          <cell r="Z339">
            <v>5</v>
          </cell>
          <cell r="AA339">
            <v>3</v>
          </cell>
          <cell r="AB339">
            <v>2</v>
          </cell>
          <cell r="AC339">
            <v>750</v>
          </cell>
          <cell r="AD339">
            <v>400</v>
          </cell>
          <cell r="AE339">
            <v>4886</v>
          </cell>
          <cell r="AF339">
            <v>5101</v>
          </cell>
          <cell r="AG339">
            <v>366</v>
          </cell>
          <cell r="AH339">
            <v>151</v>
          </cell>
          <cell r="AI339">
            <v>1672</v>
          </cell>
          <cell r="AJ339">
            <v>0</v>
          </cell>
          <cell r="AK339">
            <v>1521</v>
          </cell>
          <cell r="AL339">
            <v>1301</v>
          </cell>
          <cell r="AM339">
            <v>1100</v>
          </cell>
          <cell r="AN339">
            <v>778</v>
          </cell>
          <cell r="AO339">
            <v>723</v>
          </cell>
        </row>
        <row r="340">
          <cell r="B340" t="str">
            <v>ละอุ่น</v>
          </cell>
          <cell r="C340">
            <v>14410</v>
          </cell>
          <cell r="D340">
            <v>14410</v>
          </cell>
          <cell r="E340">
            <v>10139</v>
          </cell>
          <cell r="F340">
            <v>10139</v>
          </cell>
          <cell r="G340">
            <v>10968.168</v>
          </cell>
          <cell r="H340">
            <v>93.75</v>
          </cell>
          <cell r="I340">
            <v>1082</v>
          </cell>
          <cell r="J340">
            <v>9</v>
          </cell>
          <cell r="K340">
            <v>15809</v>
          </cell>
          <cell r="L340">
            <v>16121</v>
          </cell>
          <cell r="M340">
            <v>16224</v>
          </cell>
          <cell r="N340">
            <v>8141</v>
          </cell>
          <cell r="O340">
            <v>23244</v>
          </cell>
          <cell r="P340">
            <v>27</v>
          </cell>
          <cell r="Q340">
            <v>28</v>
          </cell>
          <cell r="U340">
            <v>1</v>
          </cell>
          <cell r="V340">
            <v>0</v>
          </cell>
          <cell r="W340">
            <v>0</v>
          </cell>
          <cell r="X340">
            <v>0</v>
          </cell>
          <cell r="Y340">
            <v>18</v>
          </cell>
          <cell r="Z340">
            <v>19</v>
          </cell>
          <cell r="AA340">
            <v>26</v>
          </cell>
          <cell r="AB340">
            <v>12</v>
          </cell>
          <cell r="AC340">
            <v>1444</v>
          </cell>
          <cell r="AD340">
            <v>632</v>
          </cell>
          <cell r="AE340">
            <v>17156</v>
          </cell>
          <cell r="AF340">
            <v>17271</v>
          </cell>
          <cell r="AG340">
            <v>115</v>
          </cell>
          <cell r="AH340">
            <v>0</v>
          </cell>
          <cell r="AI340">
            <v>12962</v>
          </cell>
          <cell r="AJ340">
            <v>739</v>
          </cell>
          <cell r="AK340">
            <v>13701</v>
          </cell>
          <cell r="AL340">
            <v>13299</v>
          </cell>
          <cell r="AM340">
            <v>13126</v>
          </cell>
          <cell r="AN340">
            <v>1026</v>
          </cell>
          <cell r="AO340">
            <v>958</v>
          </cell>
        </row>
        <row r="341">
          <cell r="B341" t="str">
            <v>สุขสำราญ</v>
          </cell>
          <cell r="C341">
            <v>821</v>
          </cell>
          <cell r="D341">
            <v>821</v>
          </cell>
          <cell r="E341">
            <v>525</v>
          </cell>
          <cell r="F341">
            <v>525</v>
          </cell>
          <cell r="G341">
            <v>935.89</v>
          </cell>
          <cell r="H341">
            <v>1050</v>
          </cell>
          <cell r="I341">
            <v>1783</v>
          </cell>
          <cell r="J341">
            <v>2000</v>
          </cell>
          <cell r="K341">
            <v>235</v>
          </cell>
          <cell r="L341">
            <v>221</v>
          </cell>
          <cell r="M341">
            <v>227</v>
          </cell>
          <cell r="N341">
            <v>126</v>
          </cell>
          <cell r="AE341">
            <v>285</v>
          </cell>
          <cell r="AF341">
            <v>300</v>
          </cell>
          <cell r="AG341">
            <v>35</v>
          </cell>
          <cell r="AH341">
            <v>20</v>
          </cell>
          <cell r="AI341">
            <v>139</v>
          </cell>
          <cell r="AJ341">
            <v>0</v>
          </cell>
          <cell r="AK341">
            <v>119</v>
          </cell>
          <cell r="AL341">
            <v>90</v>
          </cell>
          <cell r="AM341">
            <v>62</v>
          </cell>
          <cell r="AN341">
            <v>645</v>
          </cell>
          <cell r="AO341">
            <v>521</v>
          </cell>
        </row>
        <row r="342">
          <cell r="B342" t="str">
            <v>สุราษฎร์ธานี</v>
          </cell>
          <cell r="C342">
            <v>97695</v>
          </cell>
          <cell r="D342">
            <v>97786</v>
          </cell>
          <cell r="E342">
            <v>61552</v>
          </cell>
          <cell r="F342">
            <v>65124</v>
          </cell>
          <cell r="G342">
            <v>83185.002000000022</v>
          </cell>
          <cell r="H342">
            <v>9.0920000000000005</v>
          </cell>
          <cell r="I342">
            <v>1351</v>
          </cell>
          <cell r="J342">
            <v>0</v>
          </cell>
          <cell r="K342">
            <v>80330</v>
          </cell>
          <cell r="L342">
            <v>75497</v>
          </cell>
          <cell r="M342">
            <v>78386</v>
          </cell>
          <cell r="N342">
            <v>62192</v>
          </cell>
          <cell r="O342">
            <v>188524</v>
          </cell>
          <cell r="P342">
            <v>342</v>
          </cell>
          <cell r="Q342">
            <v>354</v>
          </cell>
          <cell r="U342">
            <v>13</v>
          </cell>
          <cell r="V342">
            <v>23</v>
          </cell>
          <cell r="W342">
            <v>1</v>
          </cell>
          <cell r="X342">
            <v>1</v>
          </cell>
          <cell r="Y342">
            <v>174</v>
          </cell>
          <cell r="Z342">
            <v>203</v>
          </cell>
          <cell r="AA342">
            <v>221</v>
          </cell>
          <cell r="AB342">
            <v>143</v>
          </cell>
          <cell r="AC342">
            <v>1270</v>
          </cell>
          <cell r="AD342">
            <v>704</v>
          </cell>
          <cell r="AE342">
            <v>84252</v>
          </cell>
          <cell r="AF342">
            <v>91710</v>
          </cell>
          <cell r="AG342">
            <v>7458</v>
          </cell>
          <cell r="AH342">
            <v>0</v>
          </cell>
          <cell r="AI342">
            <v>46489</v>
          </cell>
          <cell r="AJ342">
            <v>20718</v>
          </cell>
          <cell r="AK342">
            <v>67207</v>
          </cell>
          <cell r="AL342">
            <v>46957</v>
          </cell>
          <cell r="AM342">
            <v>45282</v>
          </cell>
          <cell r="AN342">
            <v>1010</v>
          </cell>
          <cell r="AO342">
            <v>674</v>
          </cell>
        </row>
        <row r="343">
          <cell r="B343" t="str">
            <v>เมืองสุราษฎร์ธานี</v>
          </cell>
          <cell r="C343">
            <v>3195</v>
          </cell>
          <cell r="D343">
            <v>3180</v>
          </cell>
          <cell r="E343">
            <v>1992</v>
          </cell>
          <cell r="F343">
            <v>1992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2731</v>
          </cell>
          <cell r="L343">
            <v>2197</v>
          </cell>
          <cell r="M343">
            <v>2288</v>
          </cell>
          <cell r="N343">
            <v>2421</v>
          </cell>
          <cell r="O343">
            <v>282</v>
          </cell>
          <cell r="AE343">
            <v>2112</v>
          </cell>
          <cell r="AF343">
            <v>2425</v>
          </cell>
          <cell r="AG343">
            <v>313</v>
          </cell>
          <cell r="AH343">
            <v>0</v>
          </cell>
          <cell r="AI343">
            <v>1598</v>
          </cell>
          <cell r="AJ343">
            <v>346</v>
          </cell>
          <cell r="AK343">
            <v>1944</v>
          </cell>
          <cell r="AL343">
            <v>1750</v>
          </cell>
          <cell r="AM343">
            <v>1491</v>
          </cell>
          <cell r="AN343">
            <v>1095</v>
          </cell>
          <cell r="AO343">
            <v>767</v>
          </cell>
        </row>
        <row r="344">
          <cell r="B344" t="str">
            <v>กาญจนดิษฐ์</v>
          </cell>
          <cell r="C344">
            <v>6089</v>
          </cell>
          <cell r="D344">
            <v>6121</v>
          </cell>
          <cell r="E344">
            <v>5520</v>
          </cell>
          <cell r="F344">
            <v>5520</v>
          </cell>
          <cell r="G344">
            <v>11039.62</v>
          </cell>
          <cell r="H344">
            <v>0</v>
          </cell>
          <cell r="I344">
            <v>2000</v>
          </cell>
          <cell r="J344">
            <v>0</v>
          </cell>
          <cell r="K344">
            <v>6700</v>
          </cell>
          <cell r="L344">
            <v>5693</v>
          </cell>
          <cell r="M344">
            <v>5878</v>
          </cell>
          <cell r="N344">
            <v>5143</v>
          </cell>
          <cell r="O344">
            <v>9036</v>
          </cell>
          <cell r="P344">
            <v>49</v>
          </cell>
          <cell r="Q344">
            <v>49</v>
          </cell>
          <cell r="U344">
            <v>1</v>
          </cell>
          <cell r="V344">
            <v>0</v>
          </cell>
          <cell r="W344">
            <v>1</v>
          </cell>
          <cell r="X344">
            <v>0</v>
          </cell>
          <cell r="Y344">
            <v>14</v>
          </cell>
          <cell r="Z344">
            <v>21</v>
          </cell>
          <cell r="AA344">
            <v>14</v>
          </cell>
          <cell r="AB344">
            <v>22</v>
          </cell>
          <cell r="AC344">
            <v>1000</v>
          </cell>
          <cell r="AD344">
            <v>1048</v>
          </cell>
          <cell r="AE344">
            <v>4930</v>
          </cell>
          <cell r="AF344">
            <v>5530</v>
          </cell>
          <cell r="AG344">
            <v>600</v>
          </cell>
          <cell r="AH344">
            <v>0</v>
          </cell>
          <cell r="AI344">
            <v>2070</v>
          </cell>
          <cell r="AJ344">
            <v>1857</v>
          </cell>
          <cell r="AK344">
            <v>3927</v>
          </cell>
          <cell r="AL344">
            <v>1279</v>
          </cell>
          <cell r="AM344">
            <v>1653</v>
          </cell>
          <cell r="AN344">
            <v>618</v>
          </cell>
          <cell r="AO344">
            <v>421</v>
          </cell>
        </row>
        <row r="345">
          <cell r="B345" t="str">
            <v>เกาะสมุย</v>
          </cell>
          <cell r="C345">
            <v>12962</v>
          </cell>
          <cell r="D345">
            <v>15132</v>
          </cell>
          <cell r="E345">
            <v>6961</v>
          </cell>
          <cell r="F345">
            <v>10355</v>
          </cell>
          <cell r="G345">
            <v>6048</v>
          </cell>
          <cell r="H345">
            <v>0</v>
          </cell>
          <cell r="I345">
            <v>869</v>
          </cell>
          <cell r="J345">
            <v>0</v>
          </cell>
          <cell r="K345">
            <v>4446</v>
          </cell>
          <cell r="L345">
            <v>4981</v>
          </cell>
          <cell r="M345">
            <v>5018</v>
          </cell>
          <cell r="N345">
            <v>4416</v>
          </cell>
          <cell r="O345">
            <v>0</v>
          </cell>
          <cell r="AE345">
            <v>13573</v>
          </cell>
          <cell r="AF345">
            <v>13623</v>
          </cell>
          <cell r="AG345">
            <v>50</v>
          </cell>
          <cell r="AH345">
            <v>0</v>
          </cell>
          <cell r="AI345">
            <v>7244</v>
          </cell>
          <cell r="AJ345">
            <v>3111</v>
          </cell>
          <cell r="AK345">
            <v>10355</v>
          </cell>
          <cell r="AL345">
            <v>4745</v>
          </cell>
          <cell r="AM345">
            <v>5902</v>
          </cell>
          <cell r="AN345">
            <v>655</v>
          </cell>
          <cell r="AO345">
            <v>570</v>
          </cell>
        </row>
        <row r="346">
          <cell r="B346" t="str">
            <v>คีรีรัฐนิคม</v>
          </cell>
          <cell r="C346">
            <v>6189</v>
          </cell>
          <cell r="D346">
            <v>6189</v>
          </cell>
          <cell r="E346">
            <v>4849</v>
          </cell>
          <cell r="F346">
            <v>4849</v>
          </cell>
          <cell r="G346">
            <v>3585.65</v>
          </cell>
          <cell r="H346">
            <v>1.2</v>
          </cell>
          <cell r="I346">
            <v>739</v>
          </cell>
          <cell r="J346">
            <v>0</v>
          </cell>
          <cell r="K346">
            <v>4383</v>
          </cell>
          <cell r="L346">
            <v>4486</v>
          </cell>
          <cell r="M346">
            <v>4645</v>
          </cell>
          <cell r="N346">
            <v>4719</v>
          </cell>
          <cell r="O346">
            <v>28160</v>
          </cell>
          <cell r="P346">
            <v>36</v>
          </cell>
          <cell r="Q346">
            <v>37</v>
          </cell>
          <cell r="U346">
            <v>1</v>
          </cell>
          <cell r="V346">
            <v>0</v>
          </cell>
          <cell r="W346">
            <v>0</v>
          </cell>
          <cell r="X346">
            <v>0</v>
          </cell>
          <cell r="Y346">
            <v>8</v>
          </cell>
          <cell r="Z346">
            <v>9</v>
          </cell>
          <cell r="AA346">
            <v>14</v>
          </cell>
          <cell r="AB346">
            <v>11</v>
          </cell>
          <cell r="AC346">
            <v>1750</v>
          </cell>
          <cell r="AD346">
            <v>1222</v>
          </cell>
          <cell r="AE346">
            <v>5001</v>
          </cell>
          <cell r="AF346">
            <v>6525</v>
          </cell>
          <cell r="AG346">
            <v>1524</v>
          </cell>
          <cell r="AH346">
            <v>0</v>
          </cell>
          <cell r="AI346">
            <v>2016</v>
          </cell>
          <cell r="AJ346">
            <v>1648</v>
          </cell>
          <cell r="AK346">
            <v>3664</v>
          </cell>
          <cell r="AL346">
            <v>2766</v>
          </cell>
          <cell r="AM346">
            <v>2895</v>
          </cell>
          <cell r="AN346">
            <v>1372</v>
          </cell>
          <cell r="AO346">
            <v>790</v>
          </cell>
        </row>
        <row r="347">
          <cell r="B347" t="str">
            <v>ไชยา</v>
          </cell>
          <cell r="C347">
            <v>8567</v>
          </cell>
          <cell r="D347">
            <v>8567</v>
          </cell>
          <cell r="E347">
            <v>6369</v>
          </cell>
          <cell r="F347">
            <v>6369</v>
          </cell>
          <cell r="G347">
            <v>8039.683</v>
          </cell>
          <cell r="H347">
            <v>0</v>
          </cell>
          <cell r="I347">
            <v>1262</v>
          </cell>
          <cell r="J347">
            <v>0</v>
          </cell>
          <cell r="K347">
            <v>7020</v>
          </cell>
          <cell r="L347">
            <v>5039</v>
          </cell>
          <cell r="M347">
            <v>5779</v>
          </cell>
          <cell r="N347">
            <v>3897</v>
          </cell>
          <cell r="O347">
            <v>5761</v>
          </cell>
          <cell r="P347">
            <v>20</v>
          </cell>
          <cell r="Q347">
            <v>20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3</v>
          </cell>
          <cell r="Z347">
            <v>3</v>
          </cell>
          <cell r="AA347">
            <v>2</v>
          </cell>
          <cell r="AB347">
            <v>1</v>
          </cell>
          <cell r="AC347">
            <v>667</v>
          </cell>
          <cell r="AD347">
            <v>333</v>
          </cell>
          <cell r="AE347">
            <v>6377</v>
          </cell>
          <cell r="AF347">
            <v>6627</v>
          </cell>
          <cell r="AG347">
            <v>250</v>
          </cell>
          <cell r="AH347">
            <v>0</v>
          </cell>
          <cell r="AI347">
            <v>5115</v>
          </cell>
          <cell r="AJ347">
            <v>826</v>
          </cell>
          <cell r="AK347">
            <v>5941</v>
          </cell>
          <cell r="AL347">
            <v>5846</v>
          </cell>
          <cell r="AM347">
            <v>3071</v>
          </cell>
          <cell r="AN347">
            <v>1143</v>
          </cell>
          <cell r="AO347">
            <v>517</v>
          </cell>
        </row>
        <row r="348">
          <cell r="B348" t="str">
            <v>ดอนสัก</v>
          </cell>
          <cell r="C348">
            <v>1578</v>
          </cell>
          <cell r="D348">
            <v>1421</v>
          </cell>
          <cell r="E348">
            <v>678</v>
          </cell>
          <cell r="F348">
            <v>678</v>
          </cell>
          <cell r="G348">
            <v>725</v>
          </cell>
          <cell r="H348">
            <v>0</v>
          </cell>
          <cell r="I348">
            <v>1069</v>
          </cell>
          <cell r="J348">
            <v>0</v>
          </cell>
          <cell r="K348">
            <v>2075</v>
          </cell>
          <cell r="L348">
            <v>2420</v>
          </cell>
          <cell r="M348">
            <v>2525</v>
          </cell>
          <cell r="N348">
            <v>1966</v>
          </cell>
          <cell r="O348">
            <v>4677</v>
          </cell>
          <cell r="AE348">
            <v>2052</v>
          </cell>
          <cell r="AF348">
            <v>2072</v>
          </cell>
          <cell r="AG348">
            <v>20</v>
          </cell>
          <cell r="AH348">
            <v>0</v>
          </cell>
          <cell r="AI348">
            <v>1133</v>
          </cell>
          <cell r="AJ348">
            <v>330</v>
          </cell>
          <cell r="AK348">
            <v>1463</v>
          </cell>
          <cell r="AL348">
            <v>1037</v>
          </cell>
          <cell r="AM348">
            <v>1207</v>
          </cell>
          <cell r="AN348">
            <v>915</v>
          </cell>
          <cell r="AO348">
            <v>825</v>
          </cell>
        </row>
        <row r="349">
          <cell r="B349" t="str">
            <v>ท่าฉาง</v>
          </cell>
          <cell r="C349">
            <v>2244</v>
          </cell>
          <cell r="D349">
            <v>2264</v>
          </cell>
          <cell r="E349">
            <v>763</v>
          </cell>
          <cell r="F349">
            <v>763</v>
          </cell>
          <cell r="G349">
            <v>710</v>
          </cell>
          <cell r="H349">
            <v>0</v>
          </cell>
          <cell r="I349">
            <v>931</v>
          </cell>
          <cell r="J349">
            <v>0</v>
          </cell>
          <cell r="K349">
            <v>2021</v>
          </cell>
          <cell r="L349">
            <v>2235</v>
          </cell>
          <cell r="M349">
            <v>2291</v>
          </cell>
          <cell r="N349">
            <v>1008</v>
          </cell>
          <cell r="O349">
            <v>6154</v>
          </cell>
          <cell r="AE349">
            <v>1806</v>
          </cell>
          <cell r="AF349">
            <v>1941</v>
          </cell>
          <cell r="AG349">
            <v>135</v>
          </cell>
          <cell r="AH349">
            <v>0</v>
          </cell>
          <cell r="AI349">
            <v>709</v>
          </cell>
          <cell r="AJ349">
            <v>678</v>
          </cell>
          <cell r="AK349">
            <v>1387</v>
          </cell>
          <cell r="AL349">
            <v>864</v>
          </cell>
          <cell r="AM349">
            <v>811</v>
          </cell>
          <cell r="AN349">
            <v>1218</v>
          </cell>
          <cell r="AO349">
            <v>585</v>
          </cell>
        </row>
        <row r="350">
          <cell r="B350" t="str">
            <v>ท่าชนะ</v>
          </cell>
          <cell r="C350">
            <v>11552</v>
          </cell>
          <cell r="D350">
            <v>9921</v>
          </cell>
          <cell r="E350">
            <v>7371</v>
          </cell>
          <cell r="F350">
            <v>7365</v>
          </cell>
          <cell r="G350">
            <v>9790.85</v>
          </cell>
          <cell r="H350">
            <v>0</v>
          </cell>
          <cell r="I350">
            <v>1328</v>
          </cell>
          <cell r="J350">
            <v>0</v>
          </cell>
          <cell r="K350">
            <v>9527</v>
          </cell>
          <cell r="L350">
            <v>7644</v>
          </cell>
          <cell r="M350">
            <v>8157</v>
          </cell>
          <cell r="N350">
            <v>5924</v>
          </cell>
          <cell r="O350">
            <v>18214</v>
          </cell>
          <cell r="P350">
            <v>38</v>
          </cell>
          <cell r="Q350">
            <v>38</v>
          </cell>
          <cell r="U350">
            <v>0</v>
          </cell>
          <cell r="V350">
            <v>0</v>
          </cell>
          <cell r="W350">
            <v>0</v>
          </cell>
          <cell r="X350">
            <v>1</v>
          </cell>
          <cell r="Y350">
            <v>18</v>
          </cell>
          <cell r="Z350">
            <v>25</v>
          </cell>
          <cell r="AA350">
            <v>16</v>
          </cell>
          <cell r="AB350">
            <v>8</v>
          </cell>
          <cell r="AC350">
            <v>889</v>
          </cell>
          <cell r="AD350">
            <v>320</v>
          </cell>
          <cell r="AE350">
            <v>7543</v>
          </cell>
          <cell r="AF350">
            <v>8043</v>
          </cell>
          <cell r="AG350">
            <v>500</v>
          </cell>
          <cell r="AH350">
            <v>0</v>
          </cell>
          <cell r="AI350">
            <v>4445</v>
          </cell>
          <cell r="AJ350">
            <v>1658</v>
          </cell>
          <cell r="AK350">
            <v>6103</v>
          </cell>
          <cell r="AL350">
            <v>5872</v>
          </cell>
          <cell r="AM350">
            <v>4815</v>
          </cell>
          <cell r="AN350">
            <v>1321</v>
          </cell>
          <cell r="AO350">
            <v>789</v>
          </cell>
        </row>
        <row r="351">
          <cell r="B351" t="str">
            <v>บ้านนาสาร</v>
          </cell>
          <cell r="C351">
            <v>14929</v>
          </cell>
          <cell r="D351">
            <v>14822</v>
          </cell>
          <cell r="E351">
            <v>10575</v>
          </cell>
          <cell r="F351">
            <v>10468</v>
          </cell>
          <cell r="G351">
            <v>20083.8</v>
          </cell>
          <cell r="H351">
            <v>0</v>
          </cell>
          <cell r="I351">
            <v>1899</v>
          </cell>
          <cell r="J351">
            <v>0</v>
          </cell>
          <cell r="K351">
            <v>14306</v>
          </cell>
          <cell r="L351">
            <v>11252</v>
          </cell>
          <cell r="M351">
            <v>11550</v>
          </cell>
          <cell r="N351">
            <v>8070</v>
          </cell>
          <cell r="O351">
            <v>15295</v>
          </cell>
          <cell r="P351">
            <v>31</v>
          </cell>
          <cell r="Q351">
            <v>31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20</v>
          </cell>
          <cell r="Z351">
            <v>20</v>
          </cell>
          <cell r="AA351">
            <v>30</v>
          </cell>
          <cell r="AB351">
            <v>20</v>
          </cell>
          <cell r="AC351">
            <v>1500</v>
          </cell>
          <cell r="AD351">
            <v>1000</v>
          </cell>
          <cell r="AE351">
            <v>10577</v>
          </cell>
          <cell r="AF351">
            <v>11177</v>
          </cell>
          <cell r="AG351">
            <v>600</v>
          </cell>
          <cell r="AH351">
            <v>0</v>
          </cell>
          <cell r="AI351">
            <v>5320</v>
          </cell>
          <cell r="AJ351">
            <v>3432</v>
          </cell>
          <cell r="AK351">
            <v>8752</v>
          </cell>
          <cell r="AL351">
            <v>5474</v>
          </cell>
          <cell r="AM351">
            <v>7387</v>
          </cell>
          <cell r="AN351">
            <v>1029</v>
          </cell>
          <cell r="AO351">
            <v>844</v>
          </cell>
        </row>
        <row r="352">
          <cell r="B352" t="str">
            <v>พนม</v>
          </cell>
          <cell r="C352">
            <v>3981</v>
          </cell>
          <cell r="D352">
            <v>3981</v>
          </cell>
          <cell r="E352">
            <v>1754</v>
          </cell>
          <cell r="F352">
            <v>1754</v>
          </cell>
          <cell r="G352">
            <v>3842</v>
          </cell>
          <cell r="H352">
            <v>0</v>
          </cell>
          <cell r="I352">
            <v>2190</v>
          </cell>
          <cell r="J352">
            <v>0</v>
          </cell>
          <cell r="K352">
            <v>3320</v>
          </cell>
          <cell r="L352">
            <v>4211</v>
          </cell>
          <cell r="M352">
            <v>4244</v>
          </cell>
          <cell r="N352">
            <v>3809</v>
          </cell>
          <cell r="O352">
            <v>22362</v>
          </cell>
          <cell r="P352">
            <v>54</v>
          </cell>
          <cell r="Q352">
            <v>54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42</v>
          </cell>
          <cell r="Z352">
            <v>46</v>
          </cell>
          <cell r="AA352">
            <v>68</v>
          </cell>
          <cell r="AB352">
            <v>16</v>
          </cell>
          <cell r="AC352">
            <v>1619</v>
          </cell>
          <cell r="AD352">
            <v>348</v>
          </cell>
          <cell r="AE352">
            <v>5102</v>
          </cell>
          <cell r="AF352">
            <v>5222</v>
          </cell>
          <cell r="AG352">
            <v>120</v>
          </cell>
          <cell r="AH352">
            <v>0</v>
          </cell>
          <cell r="AI352">
            <v>2580</v>
          </cell>
          <cell r="AJ352">
            <v>1327</v>
          </cell>
          <cell r="AK352">
            <v>3907</v>
          </cell>
          <cell r="AL352">
            <v>3186</v>
          </cell>
          <cell r="AM352">
            <v>3376</v>
          </cell>
          <cell r="AN352">
            <v>1235</v>
          </cell>
          <cell r="AO352">
            <v>864</v>
          </cell>
        </row>
        <row r="353">
          <cell r="B353" t="str">
            <v>พระแสง</v>
          </cell>
          <cell r="C353">
            <v>1197</v>
          </cell>
          <cell r="D353">
            <v>1197</v>
          </cell>
          <cell r="E353">
            <v>462</v>
          </cell>
          <cell r="F353">
            <v>462</v>
          </cell>
          <cell r="G353">
            <v>438.12</v>
          </cell>
          <cell r="H353">
            <v>0</v>
          </cell>
          <cell r="I353">
            <v>948</v>
          </cell>
          <cell r="J353">
            <v>0</v>
          </cell>
          <cell r="K353">
            <v>2298</v>
          </cell>
          <cell r="L353">
            <v>2072</v>
          </cell>
          <cell r="M353">
            <v>2118</v>
          </cell>
          <cell r="N353">
            <v>1428</v>
          </cell>
          <cell r="O353">
            <v>9411</v>
          </cell>
          <cell r="AE353">
            <v>2031</v>
          </cell>
          <cell r="AF353">
            <v>2251</v>
          </cell>
          <cell r="AG353">
            <v>220</v>
          </cell>
          <cell r="AH353">
            <v>0</v>
          </cell>
          <cell r="AI353">
            <v>830</v>
          </cell>
          <cell r="AJ353">
            <v>844</v>
          </cell>
          <cell r="AK353">
            <v>1674</v>
          </cell>
          <cell r="AL353">
            <v>945</v>
          </cell>
          <cell r="AM353">
            <v>1133</v>
          </cell>
          <cell r="AN353">
            <v>1139</v>
          </cell>
          <cell r="AO353">
            <v>677</v>
          </cell>
        </row>
        <row r="354">
          <cell r="B354" t="str">
            <v>พุนพิน</v>
          </cell>
          <cell r="C354">
            <v>2003</v>
          </cell>
          <cell r="D354">
            <v>2003</v>
          </cell>
          <cell r="E354">
            <v>1260</v>
          </cell>
          <cell r="F354">
            <v>1260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2571</v>
          </cell>
          <cell r="L354">
            <v>3045</v>
          </cell>
          <cell r="M354">
            <v>3077</v>
          </cell>
          <cell r="N354">
            <v>2629</v>
          </cell>
          <cell r="O354">
            <v>3988</v>
          </cell>
          <cell r="P354">
            <v>37</v>
          </cell>
          <cell r="Q354">
            <v>37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26</v>
          </cell>
          <cell r="Z354">
            <v>26</v>
          </cell>
          <cell r="AA354">
            <v>15</v>
          </cell>
          <cell r="AB354">
            <v>27</v>
          </cell>
          <cell r="AC354">
            <v>577</v>
          </cell>
          <cell r="AD354">
            <v>1038</v>
          </cell>
          <cell r="AE354">
            <v>2693</v>
          </cell>
          <cell r="AF354">
            <v>2813</v>
          </cell>
          <cell r="AG354">
            <v>120</v>
          </cell>
          <cell r="AH354">
            <v>0</v>
          </cell>
          <cell r="AI354">
            <v>1686</v>
          </cell>
          <cell r="AJ354">
            <v>607</v>
          </cell>
          <cell r="AK354">
            <v>2293</v>
          </cell>
          <cell r="AL354">
            <v>1887</v>
          </cell>
          <cell r="AM354">
            <v>2178</v>
          </cell>
          <cell r="AN354">
            <v>1119</v>
          </cell>
          <cell r="AO354">
            <v>950</v>
          </cell>
        </row>
        <row r="355">
          <cell r="B355" t="str">
            <v>เวียงสระ</v>
          </cell>
          <cell r="C355">
            <v>7340</v>
          </cell>
          <cell r="D355">
            <v>7180</v>
          </cell>
          <cell r="E355">
            <v>4240</v>
          </cell>
          <cell r="F355">
            <v>4240</v>
          </cell>
          <cell r="G355">
            <v>6919.06</v>
          </cell>
          <cell r="H355">
            <v>0</v>
          </cell>
          <cell r="I355">
            <v>1632</v>
          </cell>
          <cell r="J355">
            <v>0</v>
          </cell>
          <cell r="K355">
            <v>4801</v>
          </cell>
          <cell r="L355">
            <v>5348</v>
          </cell>
          <cell r="M355">
            <v>5545</v>
          </cell>
          <cell r="N355">
            <v>4979</v>
          </cell>
          <cell r="O355">
            <v>31955</v>
          </cell>
          <cell r="P355">
            <v>40</v>
          </cell>
          <cell r="Q355">
            <v>41</v>
          </cell>
          <cell r="U355">
            <v>1</v>
          </cell>
          <cell r="V355">
            <v>0</v>
          </cell>
          <cell r="W355">
            <v>0</v>
          </cell>
          <cell r="X355">
            <v>0</v>
          </cell>
          <cell r="Y355">
            <v>17</v>
          </cell>
          <cell r="Z355">
            <v>27</v>
          </cell>
          <cell r="AA355">
            <v>24</v>
          </cell>
          <cell r="AB355">
            <v>12</v>
          </cell>
          <cell r="AC355">
            <v>1412</v>
          </cell>
          <cell r="AD355">
            <v>444</v>
          </cell>
          <cell r="AE355">
            <v>5231</v>
          </cell>
          <cell r="AF355">
            <v>5531</v>
          </cell>
          <cell r="AG355">
            <v>300</v>
          </cell>
          <cell r="AH355">
            <v>0</v>
          </cell>
          <cell r="AI355">
            <v>4019</v>
          </cell>
          <cell r="AJ355">
            <v>772</v>
          </cell>
          <cell r="AK355">
            <v>4791</v>
          </cell>
          <cell r="AL355">
            <v>4883</v>
          </cell>
          <cell r="AM355">
            <v>2908</v>
          </cell>
          <cell r="AN355">
            <v>1215</v>
          </cell>
          <cell r="AO355">
            <v>607</v>
          </cell>
        </row>
        <row r="356">
          <cell r="B356" t="str">
            <v>เกาะพะงัน</v>
          </cell>
          <cell r="C356">
            <v>500</v>
          </cell>
          <cell r="D356">
            <v>500</v>
          </cell>
          <cell r="E356">
            <v>476</v>
          </cell>
          <cell r="F356">
            <v>476</v>
          </cell>
          <cell r="G356">
            <v>218.8</v>
          </cell>
          <cell r="H356">
            <v>3.15</v>
          </cell>
          <cell r="I356">
            <v>460</v>
          </cell>
          <cell r="J356">
            <v>7</v>
          </cell>
          <cell r="K356">
            <v>416</v>
          </cell>
          <cell r="L356">
            <v>392</v>
          </cell>
          <cell r="M356">
            <v>410</v>
          </cell>
          <cell r="N356">
            <v>149</v>
          </cell>
          <cell r="O356">
            <v>0</v>
          </cell>
          <cell r="AE356">
            <v>370</v>
          </cell>
          <cell r="AF356">
            <v>469</v>
          </cell>
          <cell r="AG356">
            <v>99</v>
          </cell>
          <cell r="AH356">
            <v>0</v>
          </cell>
          <cell r="AI356">
            <v>309</v>
          </cell>
          <cell r="AJ356">
            <v>41</v>
          </cell>
          <cell r="AK356">
            <v>350</v>
          </cell>
          <cell r="AL356">
            <v>206</v>
          </cell>
          <cell r="AM356">
            <v>220</v>
          </cell>
          <cell r="AN356">
            <v>668</v>
          </cell>
          <cell r="AO356">
            <v>629</v>
          </cell>
        </row>
        <row r="357">
          <cell r="B357" t="str">
            <v>เคียนซา</v>
          </cell>
          <cell r="C357">
            <v>6052</v>
          </cell>
          <cell r="D357">
            <v>5462</v>
          </cell>
          <cell r="E357">
            <v>2296</v>
          </cell>
          <cell r="F357">
            <v>2296</v>
          </cell>
          <cell r="G357">
            <v>5114</v>
          </cell>
          <cell r="H357">
            <v>0</v>
          </cell>
          <cell r="I357">
            <v>2227</v>
          </cell>
          <cell r="J357">
            <v>0</v>
          </cell>
          <cell r="K357">
            <v>4228</v>
          </cell>
          <cell r="L357">
            <v>5053</v>
          </cell>
          <cell r="M357">
            <v>5088</v>
          </cell>
          <cell r="N357">
            <v>3370</v>
          </cell>
          <cell r="O357">
            <v>6399</v>
          </cell>
          <cell r="P357">
            <v>23</v>
          </cell>
          <cell r="Q357">
            <v>33</v>
          </cell>
          <cell r="U357">
            <v>10</v>
          </cell>
          <cell r="V357">
            <v>23</v>
          </cell>
          <cell r="W357">
            <v>0</v>
          </cell>
          <cell r="X357">
            <v>0</v>
          </cell>
          <cell r="Y357">
            <v>20</v>
          </cell>
          <cell r="Z357">
            <v>20</v>
          </cell>
          <cell r="AA357">
            <v>28</v>
          </cell>
          <cell r="AB357">
            <v>22</v>
          </cell>
          <cell r="AC357">
            <v>1400</v>
          </cell>
          <cell r="AD357">
            <v>1100</v>
          </cell>
          <cell r="AE357">
            <v>5063</v>
          </cell>
          <cell r="AF357">
            <v>6815</v>
          </cell>
          <cell r="AG357">
            <v>1752</v>
          </cell>
          <cell r="AH357">
            <v>0</v>
          </cell>
          <cell r="AI357">
            <v>2481</v>
          </cell>
          <cell r="AJ357">
            <v>1433</v>
          </cell>
          <cell r="AK357">
            <v>3914</v>
          </cell>
          <cell r="AL357">
            <v>1697</v>
          </cell>
          <cell r="AM357">
            <v>2505</v>
          </cell>
          <cell r="AN357">
            <v>684</v>
          </cell>
          <cell r="AO357">
            <v>640</v>
          </cell>
        </row>
        <row r="358">
          <cell r="B358" t="str">
            <v>บ้านตาขุน</v>
          </cell>
          <cell r="C358">
            <v>1327</v>
          </cell>
          <cell r="D358">
            <v>1317</v>
          </cell>
          <cell r="E358">
            <v>1107</v>
          </cell>
          <cell r="F358">
            <v>1107</v>
          </cell>
          <cell r="G358">
            <v>872.5</v>
          </cell>
          <cell r="H358">
            <v>3.4</v>
          </cell>
          <cell r="I358">
            <v>788</v>
          </cell>
          <cell r="J358">
            <v>3</v>
          </cell>
          <cell r="K358">
            <v>1817</v>
          </cell>
          <cell r="L358">
            <v>1325</v>
          </cell>
          <cell r="M358">
            <v>1419</v>
          </cell>
          <cell r="N358">
            <v>1123</v>
          </cell>
          <cell r="O358">
            <v>0</v>
          </cell>
          <cell r="AE358">
            <v>1081</v>
          </cell>
          <cell r="AF358">
            <v>1121</v>
          </cell>
          <cell r="AG358">
            <v>40</v>
          </cell>
          <cell r="AH358">
            <v>0</v>
          </cell>
          <cell r="AI358">
            <v>699</v>
          </cell>
          <cell r="AJ358">
            <v>245</v>
          </cell>
          <cell r="AK358">
            <v>944</v>
          </cell>
          <cell r="AL358">
            <v>728</v>
          </cell>
          <cell r="AM358">
            <v>642</v>
          </cell>
          <cell r="AN358">
            <v>1042</v>
          </cell>
          <cell r="AO358">
            <v>680</v>
          </cell>
        </row>
        <row r="359">
          <cell r="B359" t="str">
            <v>บ้านนาเดิม</v>
          </cell>
          <cell r="C359">
            <v>2048</v>
          </cell>
          <cell r="D359">
            <v>2292</v>
          </cell>
          <cell r="E359">
            <v>1293</v>
          </cell>
          <cell r="F359">
            <v>1534</v>
          </cell>
          <cell r="G359">
            <v>1586.319</v>
          </cell>
          <cell r="H359">
            <v>1.3420000000000001</v>
          </cell>
          <cell r="I359">
            <v>1227</v>
          </cell>
          <cell r="J359">
            <v>1</v>
          </cell>
          <cell r="K359">
            <v>1948</v>
          </cell>
          <cell r="L359">
            <v>1962</v>
          </cell>
          <cell r="M359">
            <v>1989</v>
          </cell>
          <cell r="N359">
            <v>1999</v>
          </cell>
          <cell r="O359">
            <v>0</v>
          </cell>
          <cell r="AE359">
            <v>1494</v>
          </cell>
          <cell r="AF359">
            <v>1989</v>
          </cell>
          <cell r="AG359">
            <v>495</v>
          </cell>
          <cell r="AH359">
            <v>0</v>
          </cell>
          <cell r="AI359">
            <v>859</v>
          </cell>
          <cell r="AJ359">
            <v>455</v>
          </cell>
          <cell r="AK359">
            <v>1314</v>
          </cell>
          <cell r="AL359">
            <v>609</v>
          </cell>
          <cell r="AM359">
            <v>558</v>
          </cell>
          <cell r="AN359">
            <v>709</v>
          </cell>
          <cell r="AO359">
            <v>425</v>
          </cell>
        </row>
        <row r="360">
          <cell r="B360" t="str">
            <v>ชัยบุรี</v>
          </cell>
          <cell r="C360">
            <v>1310</v>
          </cell>
          <cell r="D360">
            <v>1370</v>
          </cell>
          <cell r="E360">
            <v>139</v>
          </cell>
          <cell r="F360">
            <v>139</v>
          </cell>
          <cell r="G360">
            <v>219.6</v>
          </cell>
          <cell r="H360">
            <v>0</v>
          </cell>
          <cell r="I360">
            <v>1580</v>
          </cell>
          <cell r="J360">
            <v>0</v>
          </cell>
          <cell r="K360">
            <v>662</v>
          </cell>
          <cell r="L360">
            <v>706</v>
          </cell>
          <cell r="M360">
            <v>729</v>
          </cell>
          <cell r="N360">
            <v>509</v>
          </cell>
          <cell r="O360">
            <v>0</v>
          </cell>
          <cell r="AE360">
            <v>1531</v>
          </cell>
          <cell r="AF360">
            <v>1651</v>
          </cell>
          <cell r="AG360">
            <v>120</v>
          </cell>
          <cell r="AH360">
            <v>0</v>
          </cell>
          <cell r="AI360">
            <v>205</v>
          </cell>
          <cell r="AJ360">
            <v>545</v>
          </cell>
          <cell r="AK360">
            <v>750</v>
          </cell>
          <cell r="AL360">
            <v>161</v>
          </cell>
          <cell r="AM360">
            <v>398</v>
          </cell>
          <cell r="AN360">
            <v>786</v>
          </cell>
          <cell r="AO360">
            <v>531</v>
          </cell>
        </row>
        <row r="361">
          <cell r="B361" t="str">
            <v>วิภาวดี</v>
          </cell>
          <cell r="C361">
            <v>4632</v>
          </cell>
          <cell r="D361">
            <v>4867</v>
          </cell>
          <cell r="E361">
            <v>3447</v>
          </cell>
          <cell r="F361">
            <v>3497</v>
          </cell>
          <cell r="G361">
            <v>3952</v>
          </cell>
          <cell r="H361">
            <v>0</v>
          </cell>
          <cell r="I361">
            <v>1147</v>
          </cell>
          <cell r="J361">
            <v>0</v>
          </cell>
          <cell r="K361">
            <v>5060</v>
          </cell>
          <cell r="L361">
            <v>5436</v>
          </cell>
          <cell r="M361">
            <v>5636</v>
          </cell>
          <cell r="N361">
            <v>4633</v>
          </cell>
          <cell r="O361">
            <v>26830</v>
          </cell>
          <cell r="P361">
            <v>14</v>
          </cell>
          <cell r="Q361">
            <v>14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6</v>
          </cell>
          <cell r="Z361">
            <v>6</v>
          </cell>
          <cell r="AA361">
            <v>10</v>
          </cell>
          <cell r="AB361">
            <v>4</v>
          </cell>
          <cell r="AC361">
            <v>1667</v>
          </cell>
          <cell r="AD361">
            <v>667</v>
          </cell>
          <cell r="AE361">
            <v>5685</v>
          </cell>
          <cell r="AF361">
            <v>5885</v>
          </cell>
          <cell r="AG361">
            <v>200</v>
          </cell>
          <cell r="AH361">
            <v>0</v>
          </cell>
          <cell r="AI361">
            <v>3171</v>
          </cell>
          <cell r="AJ361">
            <v>563</v>
          </cell>
          <cell r="AK361">
            <v>3734</v>
          </cell>
          <cell r="AL361">
            <v>3022</v>
          </cell>
          <cell r="AM361">
            <v>2132</v>
          </cell>
          <cell r="AN361">
            <v>953</v>
          </cell>
          <cell r="AO361">
            <v>571</v>
          </cell>
        </row>
        <row r="362">
          <cell r="B362" t="str">
            <v>พังงา</v>
          </cell>
          <cell r="C362">
            <v>6981</v>
          </cell>
          <cell r="D362">
            <v>6982</v>
          </cell>
          <cell r="E362">
            <v>4267</v>
          </cell>
          <cell r="F362">
            <v>4265</v>
          </cell>
          <cell r="G362">
            <v>2762.3159999999998</v>
          </cell>
          <cell r="H362">
            <v>418.84999999999997</v>
          </cell>
          <cell r="I362">
            <v>647</v>
          </cell>
          <cell r="J362">
            <v>98</v>
          </cell>
          <cell r="K362">
            <v>4766</v>
          </cell>
          <cell r="L362">
            <v>5132</v>
          </cell>
          <cell r="M362">
            <v>5271</v>
          </cell>
          <cell r="N362">
            <v>2276</v>
          </cell>
          <cell r="O362">
            <v>23804</v>
          </cell>
          <cell r="P362">
            <v>60</v>
          </cell>
          <cell r="Q362">
            <v>66</v>
          </cell>
          <cell r="U362">
            <v>6</v>
          </cell>
          <cell r="V362">
            <v>0</v>
          </cell>
          <cell r="W362">
            <v>0</v>
          </cell>
          <cell r="X362">
            <v>0</v>
          </cell>
          <cell r="Y362">
            <v>22</v>
          </cell>
          <cell r="Z362">
            <v>47</v>
          </cell>
          <cell r="AA362">
            <v>28</v>
          </cell>
          <cell r="AB362">
            <v>16.55</v>
          </cell>
          <cell r="AC362">
            <v>1273</v>
          </cell>
          <cell r="AD362">
            <v>352</v>
          </cell>
          <cell r="AE362">
            <v>8888</v>
          </cell>
          <cell r="AF362">
            <v>9204</v>
          </cell>
          <cell r="AG362">
            <v>316</v>
          </cell>
          <cell r="AH362">
            <v>0</v>
          </cell>
          <cell r="AI362">
            <v>6504</v>
          </cell>
          <cell r="AJ362">
            <v>62</v>
          </cell>
          <cell r="AK362">
            <v>6566</v>
          </cell>
          <cell r="AL362">
            <v>2856</v>
          </cell>
          <cell r="AM362">
            <v>1894</v>
          </cell>
          <cell r="AN362">
            <v>439</v>
          </cell>
          <cell r="AO362">
            <v>288</v>
          </cell>
        </row>
        <row r="363">
          <cell r="B363" t="str">
            <v>เมืองพังงา</v>
          </cell>
          <cell r="C363">
            <v>277</v>
          </cell>
          <cell r="D363">
            <v>277</v>
          </cell>
          <cell r="E363">
            <v>149</v>
          </cell>
          <cell r="F363">
            <v>149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214</v>
          </cell>
          <cell r="L363">
            <v>257</v>
          </cell>
          <cell r="M363">
            <v>269</v>
          </cell>
          <cell r="N363">
            <v>128</v>
          </cell>
          <cell r="O363">
            <v>4737</v>
          </cell>
          <cell r="AE363">
            <v>986</v>
          </cell>
          <cell r="AF363">
            <v>986</v>
          </cell>
          <cell r="AG363">
            <v>0</v>
          </cell>
          <cell r="AH363">
            <v>0</v>
          </cell>
          <cell r="AI363">
            <v>838</v>
          </cell>
          <cell r="AJ363">
            <v>3</v>
          </cell>
          <cell r="AK363">
            <v>841</v>
          </cell>
          <cell r="AL363">
            <v>234</v>
          </cell>
          <cell r="AM363">
            <v>140</v>
          </cell>
          <cell r="AN363">
            <v>279</v>
          </cell>
          <cell r="AO363">
            <v>166</v>
          </cell>
        </row>
        <row r="364">
          <cell r="B364" t="str">
            <v>กะปง</v>
          </cell>
          <cell r="C364">
            <v>1633</v>
          </cell>
          <cell r="D364">
            <v>1633</v>
          </cell>
          <cell r="E364">
            <v>1436</v>
          </cell>
          <cell r="F364">
            <v>1436</v>
          </cell>
          <cell r="G364">
            <v>1465.5</v>
          </cell>
          <cell r="H364">
            <v>407</v>
          </cell>
          <cell r="I364">
            <v>1021</v>
          </cell>
          <cell r="J364">
            <v>283</v>
          </cell>
          <cell r="K364">
            <v>872</v>
          </cell>
          <cell r="L364">
            <v>764</v>
          </cell>
          <cell r="M364">
            <v>798</v>
          </cell>
          <cell r="N364">
            <v>484</v>
          </cell>
          <cell r="O364">
            <v>5046</v>
          </cell>
          <cell r="P364">
            <v>36</v>
          </cell>
          <cell r="Q364">
            <v>36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10</v>
          </cell>
          <cell r="Z364">
            <v>35</v>
          </cell>
          <cell r="AA364">
            <v>5</v>
          </cell>
          <cell r="AB364">
            <v>5</v>
          </cell>
          <cell r="AC364">
            <v>500</v>
          </cell>
          <cell r="AD364">
            <v>143</v>
          </cell>
          <cell r="AE364">
            <v>1679</v>
          </cell>
          <cell r="AF364">
            <v>1709</v>
          </cell>
          <cell r="AG364">
            <v>30</v>
          </cell>
          <cell r="AH364">
            <v>0</v>
          </cell>
          <cell r="AI364">
            <v>1472</v>
          </cell>
          <cell r="AJ364">
            <v>30</v>
          </cell>
          <cell r="AK364">
            <v>1502</v>
          </cell>
          <cell r="AL364">
            <v>612</v>
          </cell>
          <cell r="AM364">
            <v>437</v>
          </cell>
          <cell r="AN364">
            <v>416</v>
          </cell>
          <cell r="AO364">
            <v>291</v>
          </cell>
        </row>
        <row r="365">
          <cell r="B365" t="str">
            <v>เกาะยาว</v>
          </cell>
          <cell r="C365">
            <v>134</v>
          </cell>
          <cell r="D365">
            <v>134</v>
          </cell>
          <cell r="E365">
            <v>52</v>
          </cell>
          <cell r="F365">
            <v>52</v>
          </cell>
          <cell r="G365">
            <v>14.78</v>
          </cell>
          <cell r="H365">
            <v>0</v>
          </cell>
          <cell r="I365">
            <v>284</v>
          </cell>
          <cell r="J365">
            <v>0</v>
          </cell>
          <cell r="K365">
            <v>46</v>
          </cell>
          <cell r="L365">
            <v>68</v>
          </cell>
          <cell r="M365">
            <v>68</v>
          </cell>
          <cell r="N365">
            <v>18</v>
          </cell>
          <cell r="AE365">
            <v>108</v>
          </cell>
          <cell r="AF365">
            <v>108</v>
          </cell>
          <cell r="AG365">
            <v>0</v>
          </cell>
          <cell r="AH365">
            <v>0</v>
          </cell>
          <cell r="AI365">
            <v>84</v>
          </cell>
          <cell r="AJ365">
            <v>0</v>
          </cell>
          <cell r="AK365">
            <v>84</v>
          </cell>
          <cell r="AL365">
            <v>20</v>
          </cell>
          <cell r="AM365">
            <v>16</v>
          </cell>
          <cell r="AN365">
            <v>234</v>
          </cell>
          <cell r="AO365">
            <v>190</v>
          </cell>
        </row>
        <row r="366">
          <cell r="B366" t="str">
            <v>คุระบุรี</v>
          </cell>
          <cell r="C366">
            <v>349</v>
          </cell>
          <cell r="D366">
            <v>349</v>
          </cell>
          <cell r="E366">
            <v>155</v>
          </cell>
          <cell r="F366">
            <v>155</v>
          </cell>
          <cell r="G366">
            <v>109.62</v>
          </cell>
          <cell r="H366">
            <v>1.7</v>
          </cell>
          <cell r="I366">
            <v>707</v>
          </cell>
          <cell r="J366">
            <v>11</v>
          </cell>
          <cell r="K366">
            <v>424</v>
          </cell>
          <cell r="L366">
            <v>546</v>
          </cell>
          <cell r="M366">
            <v>555</v>
          </cell>
          <cell r="N366">
            <v>171</v>
          </cell>
          <cell r="O366">
            <v>6519</v>
          </cell>
          <cell r="P366">
            <v>2</v>
          </cell>
          <cell r="Q366">
            <v>8</v>
          </cell>
          <cell r="U366">
            <v>6</v>
          </cell>
          <cell r="V366">
            <v>0</v>
          </cell>
          <cell r="W366">
            <v>0</v>
          </cell>
          <cell r="X366">
            <v>0</v>
          </cell>
          <cell r="Y366">
            <v>2</v>
          </cell>
          <cell r="Z366">
            <v>2</v>
          </cell>
          <cell r="AA366">
            <v>1</v>
          </cell>
          <cell r="AB366">
            <v>0.3</v>
          </cell>
          <cell r="AC366">
            <v>500</v>
          </cell>
          <cell r="AD366">
            <v>150</v>
          </cell>
          <cell r="AE366">
            <v>1418</v>
          </cell>
          <cell r="AF366">
            <v>1445</v>
          </cell>
          <cell r="AG366">
            <v>27</v>
          </cell>
          <cell r="AH366">
            <v>0</v>
          </cell>
          <cell r="AI366">
            <v>1160</v>
          </cell>
          <cell r="AJ366">
            <v>8</v>
          </cell>
          <cell r="AK366">
            <v>1168</v>
          </cell>
          <cell r="AL366">
            <v>568</v>
          </cell>
          <cell r="AM366">
            <v>343</v>
          </cell>
          <cell r="AN366">
            <v>490</v>
          </cell>
          <cell r="AO366">
            <v>294</v>
          </cell>
        </row>
        <row r="367">
          <cell r="B367" t="str">
            <v>ตะกั่วทุ่ง</v>
          </cell>
          <cell r="C367">
            <v>1091</v>
          </cell>
          <cell r="D367">
            <v>1091</v>
          </cell>
          <cell r="E367">
            <v>729</v>
          </cell>
          <cell r="F367">
            <v>729</v>
          </cell>
          <cell r="G367">
            <v>563.6</v>
          </cell>
          <cell r="H367">
            <v>0</v>
          </cell>
          <cell r="I367">
            <v>773</v>
          </cell>
          <cell r="J367">
            <v>0</v>
          </cell>
          <cell r="K367">
            <v>919</v>
          </cell>
          <cell r="L367">
            <v>1029</v>
          </cell>
          <cell r="M367">
            <v>1030</v>
          </cell>
          <cell r="N367">
            <v>218</v>
          </cell>
          <cell r="O367">
            <v>721</v>
          </cell>
          <cell r="P367">
            <v>4</v>
          </cell>
          <cell r="Q367">
            <v>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2</v>
          </cell>
          <cell r="Z367">
            <v>2</v>
          </cell>
          <cell r="AA367">
            <v>1</v>
          </cell>
          <cell r="AB367">
            <v>0.25</v>
          </cell>
          <cell r="AC367">
            <v>500</v>
          </cell>
          <cell r="AD367">
            <v>125</v>
          </cell>
          <cell r="AE367">
            <v>1387</v>
          </cell>
          <cell r="AF367">
            <v>1472</v>
          </cell>
          <cell r="AG367">
            <v>85</v>
          </cell>
          <cell r="AH367">
            <v>0</v>
          </cell>
          <cell r="AI367">
            <v>892</v>
          </cell>
          <cell r="AJ367">
            <v>9</v>
          </cell>
          <cell r="AK367">
            <v>901</v>
          </cell>
          <cell r="AL367">
            <v>569</v>
          </cell>
          <cell r="AM367">
            <v>403</v>
          </cell>
          <cell r="AN367">
            <v>638</v>
          </cell>
          <cell r="AO367">
            <v>447</v>
          </cell>
        </row>
        <row r="368">
          <cell r="B368" t="str">
            <v>ตะกั่วป่า</v>
          </cell>
          <cell r="C368">
            <v>2097</v>
          </cell>
          <cell r="D368">
            <v>2099</v>
          </cell>
          <cell r="E368">
            <v>847</v>
          </cell>
          <cell r="F368">
            <v>847</v>
          </cell>
          <cell r="G368">
            <v>97.748000000000005</v>
          </cell>
          <cell r="H368">
            <v>8.6999999999999993</v>
          </cell>
          <cell r="I368">
            <v>115</v>
          </cell>
          <cell r="J368">
            <v>10</v>
          </cell>
          <cell r="K368">
            <v>1050</v>
          </cell>
          <cell r="L368">
            <v>1039</v>
          </cell>
          <cell r="M368">
            <v>1105</v>
          </cell>
          <cell r="N368">
            <v>402</v>
          </cell>
          <cell r="O368">
            <v>3907</v>
          </cell>
          <cell r="P368">
            <v>10</v>
          </cell>
          <cell r="Q368">
            <v>10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6</v>
          </cell>
          <cell r="Z368">
            <v>6</v>
          </cell>
          <cell r="AA368">
            <v>19</v>
          </cell>
          <cell r="AB368">
            <v>10</v>
          </cell>
          <cell r="AC368">
            <v>3167</v>
          </cell>
          <cell r="AD368">
            <v>1667</v>
          </cell>
          <cell r="AE368">
            <v>1486</v>
          </cell>
          <cell r="AF368">
            <v>1513</v>
          </cell>
          <cell r="AG368">
            <v>27</v>
          </cell>
          <cell r="AH368">
            <v>0</v>
          </cell>
          <cell r="AI368">
            <v>975</v>
          </cell>
          <cell r="AJ368">
            <v>1</v>
          </cell>
          <cell r="AK368">
            <v>976</v>
          </cell>
          <cell r="AL368">
            <v>381</v>
          </cell>
          <cell r="AM368">
            <v>229</v>
          </cell>
          <cell r="AN368">
            <v>391</v>
          </cell>
          <cell r="AO368">
            <v>235</v>
          </cell>
        </row>
        <row r="369">
          <cell r="B369" t="str">
            <v>ทับปุด</v>
          </cell>
          <cell r="C369">
            <v>654</v>
          </cell>
          <cell r="D369">
            <v>654</v>
          </cell>
          <cell r="E369">
            <v>283</v>
          </cell>
          <cell r="F369">
            <v>283</v>
          </cell>
          <cell r="G369">
            <v>49.58</v>
          </cell>
          <cell r="H369">
            <v>1.45</v>
          </cell>
          <cell r="I369">
            <v>175</v>
          </cell>
          <cell r="J369">
            <v>5</v>
          </cell>
          <cell r="K369">
            <v>202</v>
          </cell>
          <cell r="L369">
            <v>274</v>
          </cell>
          <cell r="M369">
            <v>274</v>
          </cell>
          <cell r="N369">
            <v>100</v>
          </cell>
          <cell r="O369">
            <v>801</v>
          </cell>
          <cell r="AE369">
            <v>654</v>
          </cell>
          <cell r="AF369">
            <v>724</v>
          </cell>
          <cell r="AG369">
            <v>70</v>
          </cell>
          <cell r="AH369">
            <v>0</v>
          </cell>
          <cell r="AI369">
            <v>283</v>
          </cell>
          <cell r="AJ369">
            <v>2</v>
          </cell>
          <cell r="AK369">
            <v>285</v>
          </cell>
          <cell r="AL369">
            <v>78</v>
          </cell>
          <cell r="AM369">
            <v>47</v>
          </cell>
          <cell r="AN369">
            <v>277</v>
          </cell>
          <cell r="AO369">
            <v>165</v>
          </cell>
        </row>
        <row r="370">
          <cell r="B370" t="str">
            <v>ท้ายเหมือง</v>
          </cell>
          <cell r="C370">
            <v>746</v>
          </cell>
          <cell r="D370">
            <v>745</v>
          </cell>
          <cell r="E370">
            <v>616</v>
          </cell>
          <cell r="F370">
            <v>614</v>
          </cell>
          <cell r="G370">
            <v>461.488</v>
          </cell>
          <cell r="H370">
            <v>0</v>
          </cell>
          <cell r="I370">
            <v>749</v>
          </cell>
          <cell r="J370">
            <v>0</v>
          </cell>
          <cell r="K370">
            <v>1039</v>
          </cell>
          <cell r="L370">
            <v>1155</v>
          </cell>
          <cell r="M370">
            <v>1172</v>
          </cell>
          <cell r="N370">
            <v>755</v>
          </cell>
          <cell r="O370">
            <v>2073</v>
          </cell>
          <cell r="P370">
            <v>8</v>
          </cell>
          <cell r="Q370">
            <v>8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2</v>
          </cell>
          <cell r="Z370">
            <v>2</v>
          </cell>
          <cell r="AA370">
            <v>2</v>
          </cell>
          <cell r="AB370">
            <v>1</v>
          </cell>
          <cell r="AC370">
            <v>1000</v>
          </cell>
          <cell r="AD370">
            <v>500</v>
          </cell>
          <cell r="AE370">
            <v>1170</v>
          </cell>
          <cell r="AF370">
            <v>1247</v>
          </cell>
          <cell r="AG370">
            <v>77</v>
          </cell>
          <cell r="AH370">
            <v>0</v>
          </cell>
          <cell r="AI370">
            <v>800</v>
          </cell>
          <cell r="AJ370">
            <v>9</v>
          </cell>
          <cell r="AK370">
            <v>809</v>
          </cell>
          <cell r="AL370">
            <v>394</v>
          </cell>
          <cell r="AM370">
            <v>279</v>
          </cell>
          <cell r="AN370">
            <v>493</v>
          </cell>
          <cell r="AO370">
            <v>345</v>
          </cell>
        </row>
        <row r="371">
          <cell r="B371" t="str">
            <v>ภูเก็ต</v>
          </cell>
          <cell r="C371">
            <v>2718</v>
          </cell>
          <cell r="D371">
            <v>2718</v>
          </cell>
          <cell r="E371">
            <v>2485</v>
          </cell>
          <cell r="F371">
            <v>2485</v>
          </cell>
          <cell r="G371">
            <v>293.63900000000001</v>
          </cell>
          <cell r="H371">
            <v>217.50900000000001</v>
          </cell>
          <cell r="I371">
            <v>118</v>
          </cell>
          <cell r="J371">
            <v>88</v>
          </cell>
          <cell r="K371">
            <v>1688</v>
          </cell>
          <cell r="L371">
            <v>1816</v>
          </cell>
          <cell r="M371">
            <v>1841</v>
          </cell>
          <cell r="N371">
            <v>1494</v>
          </cell>
          <cell r="O371">
            <v>2647</v>
          </cell>
          <cell r="P371">
            <v>56</v>
          </cell>
          <cell r="Q371">
            <v>55</v>
          </cell>
          <cell r="U371">
            <v>0</v>
          </cell>
          <cell r="V371">
            <v>0</v>
          </cell>
          <cell r="W371">
            <v>1</v>
          </cell>
          <cell r="X371">
            <v>0</v>
          </cell>
          <cell r="Y371">
            <v>41</v>
          </cell>
          <cell r="Z371">
            <v>40</v>
          </cell>
          <cell r="AA371">
            <v>6</v>
          </cell>
          <cell r="AB371">
            <v>4</v>
          </cell>
          <cell r="AC371">
            <v>146</v>
          </cell>
          <cell r="AD371">
            <v>100</v>
          </cell>
          <cell r="AE371">
            <v>2687</v>
          </cell>
          <cell r="AF371">
            <v>2689</v>
          </cell>
          <cell r="AG371">
            <v>2</v>
          </cell>
          <cell r="AH371">
            <v>0</v>
          </cell>
          <cell r="AI371">
            <v>2479</v>
          </cell>
          <cell r="AJ371">
            <v>32</v>
          </cell>
          <cell r="AK371">
            <v>2511</v>
          </cell>
          <cell r="AL371">
            <v>724</v>
          </cell>
          <cell r="AM371">
            <v>314</v>
          </cell>
          <cell r="AN371">
            <v>292</v>
          </cell>
          <cell r="AO371">
            <v>125</v>
          </cell>
        </row>
        <row r="372">
          <cell r="B372" t="str">
            <v>เมืองภูเก็ต</v>
          </cell>
          <cell r="C372">
            <v>206</v>
          </cell>
          <cell r="D372">
            <v>206</v>
          </cell>
          <cell r="E372">
            <v>191</v>
          </cell>
          <cell r="F372">
            <v>191</v>
          </cell>
          <cell r="G372">
            <v>20.451000000000001</v>
          </cell>
          <cell r="H372">
            <v>17.009</v>
          </cell>
          <cell r="I372">
            <v>107</v>
          </cell>
          <cell r="J372">
            <v>89</v>
          </cell>
          <cell r="K372">
            <v>145</v>
          </cell>
          <cell r="L372">
            <v>99</v>
          </cell>
          <cell r="M372">
            <v>99</v>
          </cell>
          <cell r="N372">
            <v>84</v>
          </cell>
          <cell r="O372">
            <v>496</v>
          </cell>
          <cell r="AE372">
            <v>208</v>
          </cell>
          <cell r="AF372">
            <v>210</v>
          </cell>
          <cell r="AG372">
            <v>2</v>
          </cell>
          <cell r="AH372">
            <v>0</v>
          </cell>
          <cell r="AI372">
            <v>186</v>
          </cell>
          <cell r="AJ372">
            <v>0</v>
          </cell>
          <cell r="AK372">
            <v>186</v>
          </cell>
          <cell r="AL372">
            <v>72</v>
          </cell>
          <cell r="AM372">
            <v>24</v>
          </cell>
          <cell r="AN372">
            <v>389</v>
          </cell>
          <cell r="AO372">
            <v>129</v>
          </cell>
        </row>
        <row r="373">
          <cell r="B373" t="str">
            <v>กะทู้</v>
          </cell>
          <cell r="C373">
            <v>1294</v>
          </cell>
          <cell r="D373">
            <v>1294</v>
          </cell>
          <cell r="E373">
            <v>1150</v>
          </cell>
          <cell r="F373">
            <v>1150</v>
          </cell>
          <cell r="G373">
            <v>264.44099999999997</v>
          </cell>
          <cell r="H373">
            <v>45</v>
          </cell>
          <cell r="I373">
            <v>230</v>
          </cell>
          <cell r="J373">
            <v>39</v>
          </cell>
          <cell r="K373">
            <v>633</v>
          </cell>
          <cell r="L373">
            <v>777</v>
          </cell>
          <cell r="M373">
            <v>810</v>
          </cell>
          <cell r="N373">
            <v>540</v>
          </cell>
          <cell r="O373">
            <v>1582</v>
          </cell>
          <cell r="P373">
            <v>32</v>
          </cell>
          <cell r="Q373">
            <v>32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24</v>
          </cell>
          <cell r="Z373">
            <v>24</v>
          </cell>
          <cell r="AA373">
            <v>3</v>
          </cell>
          <cell r="AB373">
            <v>2</v>
          </cell>
          <cell r="AC373">
            <v>125</v>
          </cell>
          <cell r="AD373">
            <v>83</v>
          </cell>
          <cell r="AE373">
            <v>1262</v>
          </cell>
          <cell r="AF373">
            <v>1262</v>
          </cell>
          <cell r="AG373">
            <v>0</v>
          </cell>
          <cell r="AH373">
            <v>0</v>
          </cell>
          <cell r="AI373">
            <v>1150</v>
          </cell>
          <cell r="AJ373">
            <v>31</v>
          </cell>
          <cell r="AK373">
            <v>1181</v>
          </cell>
          <cell r="AL373">
            <v>298</v>
          </cell>
          <cell r="AM373">
            <v>138</v>
          </cell>
          <cell r="AN373">
            <v>259</v>
          </cell>
          <cell r="AO373">
            <v>117</v>
          </cell>
        </row>
        <row r="374">
          <cell r="B374" t="str">
            <v>ถลาง</v>
          </cell>
          <cell r="C374">
            <v>1218</v>
          </cell>
          <cell r="D374">
            <v>1218</v>
          </cell>
          <cell r="E374">
            <v>1144</v>
          </cell>
          <cell r="F374">
            <v>1144</v>
          </cell>
          <cell r="G374">
            <v>8.7469999999999999</v>
          </cell>
          <cell r="H374">
            <v>155.5</v>
          </cell>
          <cell r="I374">
            <v>8</v>
          </cell>
          <cell r="J374">
            <v>136</v>
          </cell>
          <cell r="K374">
            <v>910</v>
          </cell>
          <cell r="L374">
            <v>940</v>
          </cell>
          <cell r="M374">
            <v>932</v>
          </cell>
          <cell r="N374">
            <v>870</v>
          </cell>
          <cell r="O374">
            <v>569</v>
          </cell>
          <cell r="P374">
            <v>24</v>
          </cell>
          <cell r="Q374">
            <v>23</v>
          </cell>
          <cell r="U374">
            <v>0</v>
          </cell>
          <cell r="V374">
            <v>0</v>
          </cell>
          <cell r="W374">
            <v>1</v>
          </cell>
          <cell r="X374">
            <v>0</v>
          </cell>
          <cell r="Y374">
            <v>17</v>
          </cell>
          <cell r="Z374">
            <v>16</v>
          </cell>
          <cell r="AA374">
            <v>3</v>
          </cell>
          <cell r="AB374">
            <v>2</v>
          </cell>
          <cell r="AC374">
            <v>176</v>
          </cell>
          <cell r="AD374">
            <v>125</v>
          </cell>
          <cell r="AE374">
            <v>1217</v>
          </cell>
          <cell r="AF374">
            <v>1217</v>
          </cell>
          <cell r="AG374">
            <v>0</v>
          </cell>
          <cell r="AH374">
            <v>0</v>
          </cell>
          <cell r="AI374">
            <v>1143</v>
          </cell>
          <cell r="AJ374">
            <v>1</v>
          </cell>
          <cell r="AK374">
            <v>1144</v>
          </cell>
          <cell r="AL374">
            <v>354</v>
          </cell>
          <cell r="AM374">
            <v>152</v>
          </cell>
          <cell r="AN374">
            <v>310</v>
          </cell>
          <cell r="AO374">
            <v>133</v>
          </cell>
        </row>
        <row r="375">
          <cell r="B375" t="str">
            <v>กระบี่</v>
          </cell>
          <cell r="C375">
            <v>6276</v>
          </cell>
          <cell r="D375">
            <v>5467</v>
          </cell>
          <cell r="E375">
            <v>4219</v>
          </cell>
          <cell r="F375">
            <v>3843</v>
          </cell>
          <cell r="G375">
            <v>4820.8859999999995</v>
          </cell>
          <cell r="H375">
            <v>397.2</v>
          </cell>
          <cell r="I375">
            <v>1143</v>
          </cell>
          <cell r="J375">
            <v>103</v>
          </cell>
          <cell r="K375">
            <v>4077</v>
          </cell>
          <cell r="L375">
            <v>4915</v>
          </cell>
          <cell r="M375">
            <v>4938</v>
          </cell>
          <cell r="N375">
            <v>4347</v>
          </cell>
          <cell r="O375">
            <v>9950</v>
          </cell>
          <cell r="P375">
            <v>221</v>
          </cell>
          <cell r="Q375">
            <v>225</v>
          </cell>
          <cell r="U375">
            <v>6</v>
          </cell>
          <cell r="V375">
            <v>0</v>
          </cell>
          <cell r="W375">
            <v>2</v>
          </cell>
          <cell r="X375">
            <v>0</v>
          </cell>
          <cell r="Y375">
            <v>123</v>
          </cell>
          <cell r="Z375">
            <v>125</v>
          </cell>
          <cell r="AA375">
            <v>94</v>
          </cell>
          <cell r="AB375">
            <v>104</v>
          </cell>
          <cell r="AC375">
            <v>764</v>
          </cell>
          <cell r="AD375">
            <v>832</v>
          </cell>
          <cell r="AE375">
            <v>5265</v>
          </cell>
          <cell r="AF375">
            <v>6465</v>
          </cell>
          <cell r="AG375">
            <v>1200</v>
          </cell>
          <cell r="AH375">
            <v>0</v>
          </cell>
          <cell r="AI375">
            <v>3269</v>
          </cell>
          <cell r="AJ375">
            <v>194</v>
          </cell>
          <cell r="AK375">
            <v>3463</v>
          </cell>
          <cell r="AL375">
            <v>1299</v>
          </cell>
          <cell r="AM375">
            <v>1051</v>
          </cell>
          <cell r="AN375">
            <v>397.4</v>
          </cell>
          <cell r="AO375">
            <v>303</v>
          </cell>
        </row>
        <row r="376">
          <cell r="B376" t="str">
            <v>เมืองกระบี่</v>
          </cell>
          <cell r="C376">
            <v>962</v>
          </cell>
          <cell r="D376">
            <v>962</v>
          </cell>
          <cell r="E376">
            <v>902</v>
          </cell>
          <cell r="F376">
            <v>902</v>
          </cell>
          <cell r="G376">
            <v>2418.2199999999998</v>
          </cell>
          <cell r="H376">
            <v>225</v>
          </cell>
          <cell r="I376">
            <v>2681</v>
          </cell>
          <cell r="J376">
            <v>249</v>
          </cell>
          <cell r="K376">
            <v>630</v>
          </cell>
          <cell r="L376">
            <v>523</v>
          </cell>
          <cell r="M376">
            <v>526</v>
          </cell>
          <cell r="N376">
            <v>621</v>
          </cell>
          <cell r="O376">
            <v>149</v>
          </cell>
          <cell r="P376">
            <v>7</v>
          </cell>
          <cell r="Q376">
            <v>7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3</v>
          </cell>
          <cell r="Z376">
            <v>3</v>
          </cell>
          <cell r="AA376">
            <v>2</v>
          </cell>
          <cell r="AB376">
            <v>3</v>
          </cell>
          <cell r="AC376">
            <v>667</v>
          </cell>
          <cell r="AD376">
            <v>1000</v>
          </cell>
          <cell r="AE376">
            <v>849</v>
          </cell>
          <cell r="AF376">
            <v>1047</v>
          </cell>
          <cell r="AG376">
            <v>198</v>
          </cell>
          <cell r="AI376">
            <v>753</v>
          </cell>
          <cell r="AJ376">
            <v>0</v>
          </cell>
          <cell r="AK376">
            <v>753</v>
          </cell>
          <cell r="AL376">
            <v>282</v>
          </cell>
          <cell r="AM376">
            <v>221</v>
          </cell>
          <cell r="AN376">
            <v>374</v>
          </cell>
          <cell r="AO376">
            <v>293</v>
          </cell>
        </row>
        <row r="377">
          <cell r="B377" t="str">
            <v>เกาะลันตา</v>
          </cell>
          <cell r="C377">
            <v>39</v>
          </cell>
          <cell r="D377">
            <v>0</v>
          </cell>
          <cell r="E377">
            <v>39</v>
          </cell>
          <cell r="F377">
            <v>0</v>
          </cell>
          <cell r="G377">
            <v>11.7</v>
          </cell>
          <cell r="H377">
            <v>0</v>
          </cell>
          <cell r="I377">
            <v>300</v>
          </cell>
          <cell r="J377" t="str">
            <v/>
          </cell>
          <cell r="K377">
            <v>68</v>
          </cell>
          <cell r="L377">
            <v>105</v>
          </cell>
          <cell r="M377">
            <v>105</v>
          </cell>
          <cell r="N377">
            <v>57</v>
          </cell>
          <cell r="AE377">
            <v>73</v>
          </cell>
          <cell r="AF377">
            <v>136</v>
          </cell>
          <cell r="AG377">
            <v>63</v>
          </cell>
          <cell r="AI377">
            <v>37</v>
          </cell>
          <cell r="AJ377">
            <v>0</v>
          </cell>
          <cell r="AK377">
            <v>37</v>
          </cell>
          <cell r="AL377">
            <v>11</v>
          </cell>
          <cell r="AM377">
            <v>8</v>
          </cell>
          <cell r="AN377">
            <v>309</v>
          </cell>
          <cell r="AO377">
            <v>216</v>
          </cell>
        </row>
        <row r="378">
          <cell r="B378" t="str">
            <v>เขาพนม</v>
          </cell>
          <cell r="C378">
            <v>929</v>
          </cell>
          <cell r="D378">
            <v>869</v>
          </cell>
          <cell r="E378">
            <v>656</v>
          </cell>
          <cell r="F378">
            <v>615</v>
          </cell>
          <cell r="G378">
            <v>583</v>
          </cell>
          <cell r="H378">
            <v>118</v>
          </cell>
          <cell r="I378">
            <v>889</v>
          </cell>
          <cell r="J378">
            <v>192</v>
          </cell>
          <cell r="K378">
            <v>697</v>
          </cell>
          <cell r="L378">
            <v>856</v>
          </cell>
          <cell r="M378">
            <v>863</v>
          </cell>
          <cell r="N378">
            <v>782</v>
          </cell>
          <cell r="O378">
            <v>678</v>
          </cell>
          <cell r="P378">
            <v>48</v>
          </cell>
          <cell r="Q378">
            <v>48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29</v>
          </cell>
          <cell r="Z378">
            <v>31</v>
          </cell>
          <cell r="AA378">
            <v>20</v>
          </cell>
          <cell r="AB378">
            <v>20</v>
          </cell>
          <cell r="AC378">
            <v>690</v>
          </cell>
          <cell r="AD378">
            <v>645</v>
          </cell>
          <cell r="AE378">
            <v>721</v>
          </cell>
          <cell r="AF378">
            <v>826</v>
          </cell>
          <cell r="AG378">
            <v>105</v>
          </cell>
          <cell r="AI378">
            <v>340</v>
          </cell>
          <cell r="AJ378">
            <v>17</v>
          </cell>
          <cell r="AK378">
            <v>357</v>
          </cell>
          <cell r="AL378">
            <v>140</v>
          </cell>
          <cell r="AM378">
            <v>112</v>
          </cell>
          <cell r="AN378">
            <v>412</v>
          </cell>
          <cell r="AO378">
            <v>314</v>
          </cell>
        </row>
        <row r="379">
          <cell r="B379" t="str">
            <v>คลองท่อม</v>
          </cell>
          <cell r="C379">
            <v>131</v>
          </cell>
          <cell r="D379">
            <v>131</v>
          </cell>
          <cell r="E379">
            <v>128</v>
          </cell>
          <cell r="F379">
            <v>128</v>
          </cell>
          <cell r="G379">
            <v>19.210999999999999</v>
          </cell>
          <cell r="H379">
            <v>0</v>
          </cell>
          <cell r="I379">
            <v>150</v>
          </cell>
          <cell r="J379">
            <v>0</v>
          </cell>
          <cell r="K379">
            <v>108</v>
          </cell>
          <cell r="L379">
            <v>152</v>
          </cell>
          <cell r="M379">
            <v>153</v>
          </cell>
          <cell r="N379">
            <v>118</v>
          </cell>
          <cell r="O379">
            <v>104</v>
          </cell>
          <cell r="AE379">
            <v>315</v>
          </cell>
          <cell r="AF379">
            <v>534</v>
          </cell>
          <cell r="AG379">
            <v>219</v>
          </cell>
          <cell r="AI379">
            <v>130</v>
          </cell>
          <cell r="AJ379">
            <v>48</v>
          </cell>
          <cell r="AK379">
            <v>178</v>
          </cell>
          <cell r="AL379">
            <v>51</v>
          </cell>
          <cell r="AM379">
            <v>50</v>
          </cell>
          <cell r="AN379">
            <v>389</v>
          </cell>
          <cell r="AO379">
            <v>281</v>
          </cell>
        </row>
        <row r="380">
          <cell r="B380" t="str">
            <v>อ่าวลึก</v>
          </cell>
          <cell r="C380">
            <v>946</v>
          </cell>
          <cell r="D380">
            <v>611</v>
          </cell>
          <cell r="E380">
            <v>737</v>
          </cell>
          <cell r="F380">
            <v>441</v>
          </cell>
          <cell r="G380">
            <v>0</v>
          </cell>
          <cell r="H380">
            <v>54.2</v>
          </cell>
          <cell r="I380">
            <v>0</v>
          </cell>
          <cell r="J380">
            <v>123</v>
          </cell>
          <cell r="K380">
            <v>291</v>
          </cell>
          <cell r="L380">
            <v>331</v>
          </cell>
          <cell r="M380">
            <v>332</v>
          </cell>
          <cell r="N380">
            <v>315</v>
          </cell>
          <cell r="O380">
            <v>169</v>
          </cell>
          <cell r="P380">
            <v>25</v>
          </cell>
          <cell r="Q380">
            <v>25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16</v>
          </cell>
          <cell r="Z380">
            <v>16</v>
          </cell>
          <cell r="AA380">
            <v>4</v>
          </cell>
          <cell r="AB380">
            <v>6</v>
          </cell>
          <cell r="AC380">
            <v>250</v>
          </cell>
          <cell r="AD380">
            <v>375</v>
          </cell>
          <cell r="AE380">
            <v>602</v>
          </cell>
          <cell r="AF380">
            <v>770</v>
          </cell>
          <cell r="AG380">
            <v>168</v>
          </cell>
          <cell r="AI380">
            <v>460</v>
          </cell>
          <cell r="AJ380">
            <v>10</v>
          </cell>
          <cell r="AK380">
            <v>470</v>
          </cell>
          <cell r="AL380">
            <v>176</v>
          </cell>
          <cell r="AM380">
            <v>141</v>
          </cell>
          <cell r="AN380">
            <v>383</v>
          </cell>
          <cell r="AO380">
            <v>300</v>
          </cell>
        </row>
        <row r="381">
          <cell r="B381" t="str">
            <v>ปลายพระยา</v>
          </cell>
          <cell r="C381">
            <v>2052</v>
          </cell>
          <cell r="D381">
            <v>1754</v>
          </cell>
          <cell r="E381">
            <v>1424</v>
          </cell>
          <cell r="F381">
            <v>1424</v>
          </cell>
          <cell r="G381">
            <v>1653.52</v>
          </cell>
          <cell r="H381">
            <v>0</v>
          </cell>
          <cell r="I381">
            <v>1161</v>
          </cell>
          <cell r="J381">
            <v>0</v>
          </cell>
          <cell r="K381">
            <v>1658</v>
          </cell>
          <cell r="L381">
            <v>2081</v>
          </cell>
          <cell r="M381">
            <v>2092</v>
          </cell>
          <cell r="N381">
            <v>1642</v>
          </cell>
          <cell r="O381">
            <v>8679</v>
          </cell>
          <cell r="P381">
            <v>60</v>
          </cell>
          <cell r="Q381">
            <v>64</v>
          </cell>
          <cell r="U381">
            <v>5</v>
          </cell>
          <cell r="V381">
            <v>0</v>
          </cell>
          <cell r="W381">
            <v>1</v>
          </cell>
          <cell r="X381">
            <v>0</v>
          </cell>
          <cell r="Y381">
            <v>27</v>
          </cell>
          <cell r="Z381">
            <v>27</v>
          </cell>
          <cell r="AA381">
            <v>17</v>
          </cell>
          <cell r="AB381">
            <v>21</v>
          </cell>
          <cell r="AC381">
            <v>630</v>
          </cell>
          <cell r="AD381">
            <v>778</v>
          </cell>
          <cell r="AE381">
            <v>1603</v>
          </cell>
          <cell r="AF381">
            <v>1819</v>
          </cell>
          <cell r="AG381">
            <v>216</v>
          </cell>
          <cell r="AI381">
            <v>816</v>
          </cell>
          <cell r="AJ381">
            <v>62</v>
          </cell>
          <cell r="AK381">
            <v>878</v>
          </cell>
          <cell r="AL381">
            <v>348</v>
          </cell>
          <cell r="AM381">
            <v>289</v>
          </cell>
          <cell r="AN381">
            <v>427</v>
          </cell>
          <cell r="AO381">
            <v>329</v>
          </cell>
        </row>
        <row r="382">
          <cell r="B382" t="str">
            <v>ลำทับ</v>
          </cell>
          <cell r="C382">
            <v>1152</v>
          </cell>
          <cell r="D382">
            <v>1074</v>
          </cell>
          <cell r="E382">
            <v>292</v>
          </cell>
          <cell r="F382">
            <v>292</v>
          </cell>
          <cell r="G382">
            <v>80.5</v>
          </cell>
          <cell r="H382">
            <v>0</v>
          </cell>
          <cell r="I382">
            <v>276</v>
          </cell>
          <cell r="J382">
            <v>0</v>
          </cell>
          <cell r="K382">
            <v>539</v>
          </cell>
          <cell r="L382">
            <v>783</v>
          </cell>
          <cell r="M382">
            <v>783</v>
          </cell>
          <cell r="N382">
            <v>748</v>
          </cell>
          <cell r="O382">
            <v>171</v>
          </cell>
          <cell r="P382">
            <v>81</v>
          </cell>
          <cell r="Q382">
            <v>81</v>
          </cell>
          <cell r="U382">
            <v>1</v>
          </cell>
          <cell r="V382">
            <v>0</v>
          </cell>
          <cell r="W382">
            <v>1</v>
          </cell>
          <cell r="X382">
            <v>0</v>
          </cell>
          <cell r="Y382">
            <v>48</v>
          </cell>
          <cell r="Z382">
            <v>48</v>
          </cell>
          <cell r="AA382">
            <v>51</v>
          </cell>
          <cell r="AB382">
            <v>54</v>
          </cell>
          <cell r="AC382">
            <v>1063</v>
          </cell>
          <cell r="AD382">
            <v>1125</v>
          </cell>
          <cell r="AE382">
            <v>920</v>
          </cell>
          <cell r="AF382">
            <v>1058</v>
          </cell>
          <cell r="AG382">
            <v>138</v>
          </cell>
          <cell r="AI382">
            <v>621</v>
          </cell>
          <cell r="AJ382">
            <v>31</v>
          </cell>
          <cell r="AK382">
            <v>652</v>
          </cell>
          <cell r="AL382">
            <v>252</v>
          </cell>
          <cell r="AM382">
            <v>195</v>
          </cell>
          <cell r="AN382">
            <v>405</v>
          </cell>
          <cell r="AO382">
            <v>299</v>
          </cell>
        </row>
        <row r="383">
          <cell r="B383" t="str">
            <v>เหนือคลอง</v>
          </cell>
          <cell r="C383">
            <v>65</v>
          </cell>
          <cell r="D383">
            <v>66</v>
          </cell>
          <cell r="E383">
            <v>41</v>
          </cell>
          <cell r="F383">
            <v>41</v>
          </cell>
          <cell r="G383">
            <v>54.734999999999999</v>
          </cell>
          <cell r="H383">
            <v>0</v>
          </cell>
          <cell r="I383">
            <v>1335</v>
          </cell>
          <cell r="J383">
            <v>0</v>
          </cell>
          <cell r="K383">
            <v>86</v>
          </cell>
          <cell r="L383">
            <v>84</v>
          </cell>
          <cell r="M383">
            <v>84</v>
          </cell>
          <cell r="N383">
            <v>64</v>
          </cell>
          <cell r="AE383">
            <v>182</v>
          </cell>
          <cell r="AF383">
            <v>275</v>
          </cell>
          <cell r="AG383">
            <v>93</v>
          </cell>
          <cell r="AI383">
            <v>112</v>
          </cell>
          <cell r="AJ383">
            <v>26</v>
          </cell>
          <cell r="AK383">
            <v>138</v>
          </cell>
          <cell r="AL383">
            <v>39</v>
          </cell>
          <cell r="AM383">
            <v>35</v>
          </cell>
          <cell r="AN383">
            <v>348</v>
          </cell>
          <cell r="AO383">
            <v>254</v>
          </cell>
        </row>
        <row r="384">
          <cell r="B384" t="str">
            <v>ตรัง</v>
          </cell>
          <cell r="C384">
            <v>3136</v>
          </cell>
          <cell r="D384">
            <v>3171</v>
          </cell>
          <cell r="E384">
            <v>2137</v>
          </cell>
          <cell r="F384">
            <v>2094</v>
          </cell>
          <cell r="G384">
            <v>2469.0990000000002</v>
          </cell>
          <cell r="H384">
            <v>365</v>
          </cell>
          <cell r="I384">
            <v>1155</v>
          </cell>
          <cell r="J384">
            <v>174</v>
          </cell>
          <cell r="K384">
            <v>2542</v>
          </cell>
          <cell r="L384">
            <v>2542</v>
          </cell>
          <cell r="M384">
            <v>3420</v>
          </cell>
          <cell r="N384">
            <v>2251</v>
          </cell>
          <cell r="O384">
            <v>0</v>
          </cell>
          <cell r="P384">
            <v>138</v>
          </cell>
          <cell r="Q384">
            <v>160</v>
          </cell>
          <cell r="U384">
            <v>25</v>
          </cell>
          <cell r="V384">
            <v>6</v>
          </cell>
          <cell r="W384">
            <v>3</v>
          </cell>
          <cell r="X384">
            <v>0</v>
          </cell>
          <cell r="Y384">
            <v>54</v>
          </cell>
          <cell r="Z384">
            <v>53</v>
          </cell>
          <cell r="AA384">
            <v>61</v>
          </cell>
          <cell r="AB384">
            <v>8</v>
          </cell>
          <cell r="AC384">
            <v>1130</v>
          </cell>
          <cell r="AD384">
            <v>151</v>
          </cell>
          <cell r="AE384">
            <v>3731</v>
          </cell>
          <cell r="AF384">
            <v>4332</v>
          </cell>
          <cell r="AG384">
            <v>601</v>
          </cell>
          <cell r="AH384">
            <v>0</v>
          </cell>
          <cell r="AI384">
            <v>1806</v>
          </cell>
          <cell r="AJ384">
            <v>147</v>
          </cell>
          <cell r="AK384">
            <v>1953</v>
          </cell>
          <cell r="AL384">
            <v>1005</v>
          </cell>
          <cell r="AM384">
            <v>485</v>
          </cell>
          <cell r="AN384">
            <v>556</v>
          </cell>
          <cell r="AO384">
            <v>248</v>
          </cell>
        </row>
        <row r="385">
          <cell r="B385" t="str">
            <v>เมืองตรัง</v>
          </cell>
          <cell r="C385">
            <v>438</v>
          </cell>
          <cell r="D385">
            <v>433</v>
          </cell>
          <cell r="E385">
            <v>274</v>
          </cell>
          <cell r="F385">
            <v>274</v>
          </cell>
          <cell r="G385">
            <v>230</v>
          </cell>
          <cell r="H385">
            <v>0</v>
          </cell>
          <cell r="I385">
            <v>839</v>
          </cell>
          <cell r="J385">
            <v>0</v>
          </cell>
          <cell r="K385">
            <v>270</v>
          </cell>
          <cell r="L385">
            <v>270</v>
          </cell>
          <cell r="M385">
            <v>517</v>
          </cell>
          <cell r="N385">
            <v>339</v>
          </cell>
          <cell r="P385">
            <v>3</v>
          </cell>
          <cell r="Q385">
            <v>5</v>
          </cell>
          <cell r="U385">
            <v>3</v>
          </cell>
          <cell r="V385">
            <v>0</v>
          </cell>
          <cell r="W385">
            <v>1</v>
          </cell>
          <cell r="X385">
            <v>0</v>
          </cell>
          <cell r="Y385">
            <v>1</v>
          </cell>
          <cell r="Z385">
            <v>1</v>
          </cell>
          <cell r="AA385">
            <v>1</v>
          </cell>
          <cell r="AB385">
            <v>1</v>
          </cell>
          <cell r="AC385">
            <v>1000</v>
          </cell>
          <cell r="AD385">
            <v>1000</v>
          </cell>
          <cell r="AE385">
            <v>421</v>
          </cell>
          <cell r="AF385">
            <v>466</v>
          </cell>
          <cell r="AG385">
            <v>45</v>
          </cell>
          <cell r="AI385">
            <v>225</v>
          </cell>
          <cell r="AJ385">
            <v>11</v>
          </cell>
          <cell r="AK385">
            <v>236</v>
          </cell>
          <cell r="AL385">
            <v>122</v>
          </cell>
          <cell r="AM385">
            <v>89</v>
          </cell>
          <cell r="AN385">
            <v>544</v>
          </cell>
          <cell r="AO385">
            <v>377</v>
          </cell>
        </row>
        <row r="386">
          <cell r="B386" t="str">
            <v>กันตัง</v>
          </cell>
          <cell r="C386">
            <v>123</v>
          </cell>
          <cell r="D386">
            <v>123</v>
          </cell>
          <cell r="E386">
            <v>101</v>
          </cell>
          <cell r="F386">
            <v>101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156</v>
          </cell>
          <cell r="L386">
            <v>156</v>
          </cell>
          <cell r="M386">
            <v>299</v>
          </cell>
          <cell r="N386">
            <v>184</v>
          </cell>
          <cell r="AE386">
            <v>232</v>
          </cell>
          <cell r="AF386">
            <v>293</v>
          </cell>
          <cell r="AG386">
            <v>61</v>
          </cell>
          <cell r="AI386">
            <v>20</v>
          </cell>
          <cell r="AJ386">
            <v>14</v>
          </cell>
          <cell r="AK386">
            <v>34</v>
          </cell>
          <cell r="AL386">
            <v>9</v>
          </cell>
          <cell r="AM386">
            <v>12</v>
          </cell>
          <cell r="AN386">
            <v>465</v>
          </cell>
          <cell r="AO386">
            <v>353</v>
          </cell>
        </row>
        <row r="387">
          <cell r="B387" t="str">
            <v>ปะเหลียน</v>
          </cell>
          <cell r="C387">
            <v>273</v>
          </cell>
          <cell r="D387">
            <v>313</v>
          </cell>
          <cell r="E387">
            <v>188</v>
          </cell>
          <cell r="F387">
            <v>188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210</v>
          </cell>
          <cell r="L387">
            <v>210</v>
          </cell>
          <cell r="M387">
            <v>311</v>
          </cell>
          <cell r="N387">
            <v>197</v>
          </cell>
          <cell r="P387">
            <v>17</v>
          </cell>
          <cell r="Q387">
            <v>17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380</v>
          </cell>
          <cell r="AF387">
            <v>438</v>
          </cell>
          <cell r="AG387">
            <v>58</v>
          </cell>
          <cell r="AI387">
            <v>213</v>
          </cell>
          <cell r="AJ387">
            <v>13</v>
          </cell>
          <cell r="AK387">
            <v>226</v>
          </cell>
          <cell r="AL387">
            <v>148</v>
          </cell>
          <cell r="AM387">
            <v>52</v>
          </cell>
          <cell r="AN387">
            <v>696</v>
          </cell>
          <cell r="AO387">
            <v>230</v>
          </cell>
        </row>
        <row r="388">
          <cell r="B388" t="str">
            <v>ย่านตาขาว</v>
          </cell>
          <cell r="C388">
            <v>560</v>
          </cell>
          <cell r="D388">
            <v>395</v>
          </cell>
          <cell r="E388">
            <v>282</v>
          </cell>
          <cell r="F388">
            <v>282</v>
          </cell>
          <cell r="G388">
            <v>130.54400000000001</v>
          </cell>
          <cell r="H388">
            <v>0</v>
          </cell>
          <cell r="I388">
            <v>463</v>
          </cell>
          <cell r="J388">
            <v>0</v>
          </cell>
          <cell r="K388">
            <v>347</v>
          </cell>
          <cell r="L388">
            <v>347</v>
          </cell>
          <cell r="M388">
            <v>314</v>
          </cell>
          <cell r="N388">
            <v>327</v>
          </cell>
          <cell r="P388">
            <v>8</v>
          </cell>
          <cell r="Q388">
            <v>10</v>
          </cell>
          <cell r="U388">
            <v>2</v>
          </cell>
          <cell r="V388">
            <v>0</v>
          </cell>
          <cell r="W388">
            <v>0</v>
          </cell>
          <cell r="X388">
            <v>0</v>
          </cell>
          <cell r="Y388">
            <v>4</v>
          </cell>
          <cell r="Z388">
            <v>4</v>
          </cell>
          <cell r="AA388">
            <v>4</v>
          </cell>
          <cell r="AB388">
            <v>1</v>
          </cell>
          <cell r="AC388">
            <v>1000</v>
          </cell>
          <cell r="AD388">
            <v>250</v>
          </cell>
          <cell r="AE388">
            <v>345</v>
          </cell>
          <cell r="AF388">
            <v>366</v>
          </cell>
          <cell r="AG388">
            <v>21</v>
          </cell>
          <cell r="AI388">
            <v>176</v>
          </cell>
          <cell r="AJ388">
            <v>4</v>
          </cell>
          <cell r="AK388">
            <v>180</v>
          </cell>
          <cell r="AL388">
            <v>82</v>
          </cell>
          <cell r="AM388">
            <v>43</v>
          </cell>
          <cell r="AN388">
            <v>464</v>
          </cell>
          <cell r="AO388">
            <v>239</v>
          </cell>
        </row>
        <row r="389">
          <cell r="B389" t="str">
            <v>สิเกา</v>
          </cell>
          <cell r="C389">
            <v>60</v>
          </cell>
          <cell r="D389">
            <v>60</v>
          </cell>
          <cell r="E389">
            <v>35</v>
          </cell>
          <cell r="F389">
            <v>35</v>
          </cell>
          <cell r="G389">
            <v>22.5</v>
          </cell>
          <cell r="H389">
            <v>0</v>
          </cell>
          <cell r="I389">
            <v>643</v>
          </cell>
          <cell r="J389">
            <v>0</v>
          </cell>
          <cell r="K389">
            <v>125</v>
          </cell>
          <cell r="L389">
            <v>125</v>
          </cell>
          <cell r="M389">
            <v>252</v>
          </cell>
          <cell r="N389">
            <v>172</v>
          </cell>
          <cell r="AE389">
            <v>93</v>
          </cell>
          <cell r="AF389">
            <v>183</v>
          </cell>
          <cell r="AG389">
            <v>90</v>
          </cell>
          <cell r="AI389">
            <v>40</v>
          </cell>
          <cell r="AJ389">
            <v>4</v>
          </cell>
          <cell r="AK389">
            <v>44</v>
          </cell>
          <cell r="AL389">
            <v>18</v>
          </cell>
          <cell r="AM389">
            <v>16</v>
          </cell>
          <cell r="AN389">
            <v>455</v>
          </cell>
          <cell r="AO389">
            <v>364</v>
          </cell>
        </row>
        <row r="390">
          <cell r="B390" t="str">
            <v>ห้วยยอด</v>
          </cell>
          <cell r="C390">
            <v>632</v>
          </cell>
          <cell r="D390">
            <v>633</v>
          </cell>
          <cell r="E390">
            <v>493</v>
          </cell>
          <cell r="F390">
            <v>493</v>
          </cell>
          <cell r="G390">
            <v>276.7</v>
          </cell>
          <cell r="H390">
            <v>0</v>
          </cell>
          <cell r="I390">
            <v>561</v>
          </cell>
          <cell r="J390">
            <v>0</v>
          </cell>
          <cell r="K390">
            <v>545</v>
          </cell>
          <cell r="L390">
            <v>545</v>
          </cell>
          <cell r="M390">
            <v>679</v>
          </cell>
          <cell r="N390">
            <v>348</v>
          </cell>
          <cell r="P390">
            <v>38</v>
          </cell>
          <cell r="Q390">
            <v>49</v>
          </cell>
          <cell r="U390">
            <v>12</v>
          </cell>
          <cell r="V390">
            <v>2</v>
          </cell>
          <cell r="W390">
            <v>1</v>
          </cell>
          <cell r="X390">
            <v>0</v>
          </cell>
          <cell r="Y390">
            <v>4</v>
          </cell>
          <cell r="Z390">
            <v>3</v>
          </cell>
          <cell r="AA390">
            <v>6</v>
          </cell>
          <cell r="AB390">
            <v>1</v>
          </cell>
          <cell r="AC390">
            <v>1500</v>
          </cell>
          <cell r="AD390">
            <v>333</v>
          </cell>
          <cell r="AE390">
            <v>1246</v>
          </cell>
          <cell r="AF390">
            <v>1271</v>
          </cell>
          <cell r="AG390">
            <v>25</v>
          </cell>
          <cell r="AI390">
            <v>590</v>
          </cell>
          <cell r="AJ390">
            <v>53</v>
          </cell>
          <cell r="AK390">
            <v>643</v>
          </cell>
          <cell r="AL390">
            <v>374</v>
          </cell>
          <cell r="AM390">
            <v>185</v>
          </cell>
          <cell r="AN390">
            <v>634</v>
          </cell>
          <cell r="AO390">
            <v>288</v>
          </cell>
        </row>
        <row r="391">
          <cell r="B391" t="str">
            <v>วังวิเศษ</v>
          </cell>
          <cell r="C391">
            <v>252</v>
          </cell>
          <cell r="D391">
            <v>459</v>
          </cell>
          <cell r="E391">
            <v>242</v>
          </cell>
          <cell r="F391">
            <v>242</v>
          </cell>
          <cell r="G391">
            <v>156</v>
          </cell>
          <cell r="H391">
            <v>0</v>
          </cell>
          <cell r="I391">
            <v>645</v>
          </cell>
          <cell r="J391">
            <v>0</v>
          </cell>
          <cell r="K391">
            <v>241</v>
          </cell>
          <cell r="L391">
            <v>241</v>
          </cell>
          <cell r="M391">
            <v>354</v>
          </cell>
          <cell r="N391">
            <v>186</v>
          </cell>
          <cell r="P391">
            <v>19</v>
          </cell>
          <cell r="Q391">
            <v>19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19</v>
          </cell>
          <cell r="Z391">
            <v>19</v>
          </cell>
          <cell r="AA391">
            <v>40</v>
          </cell>
          <cell r="AB391">
            <v>3</v>
          </cell>
          <cell r="AC391">
            <v>2105</v>
          </cell>
          <cell r="AD391">
            <v>158</v>
          </cell>
          <cell r="AE391">
            <v>265</v>
          </cell>
          <cell r="AF391">
            <v>474</v>
          </cell>
          <cell r="AG391">
            <v>209</v>
          </cell>
          <cell r="AI391">
            <v>170</v>
          </cell>
          <cell r="AJ391">
            <v>6</v>
          </cell>
          <cell r="AK391">
            <v>176</v>
          </cell>
          <cell r="AL391">
            <v>78</v>
          </cell>
          <cell r="AM391">
            <v>26</v>
          </cell>
          <cell r="AN391">
            <v>456</v>
          </cell>
          <cell r="AO391">
            <v>148</v>
          </cell>
        </row>
        <row r="392">
          <cell r="B392" t="str">
            <v>นาโยง</v>
          </cell>
          <cell r="C392">
            <v>218</v>
          </cell>
          <cell r="D392">
            <v>218</v>
          </cell>
          <cell r="E392">
            <v>215</v>
          </cell>
          <cell r="F392">
            <v>215</v>
          </cell>
          <cell r="G392">
            <v>278.35500000000002</v>
          </cell>
          <cell r="H392">
            <v>0</v>
          </cell>
          <cell r="I392">
            <v>1295</v>
          </cell>
          <cell r="J392">
            <v>0</v>
          </cell>
          <cell r="K392">
            <v>153</v>
          </cell>
          <cell r="L392">
            <v>153</v>
          </cell>
          <cell r="M392">
            <v>167</v>
          </cell>
          <cell r="N392">
            <v>90</v>
          </cell>
          <cell r="AE392">
            <v>134</v>
          </cell>
          <cell r="AF392">
            <v>203</v>
          </cell>
          <cell r="AG392">
            <v>69</v>
          </cell>
          <cell r="AI392">
            <v>104</v>
          </cell>
          <cell r="AJ392">
            <v>2</v>
          </cell>
          <cell r="AK392">
            <v>106</v>
          </cell>
          <cell r="AL392">
            <v>45</v>
          </cell>
          <cell r="AM392">
            <v>10</v>
          </cell>
          <cell r="AN392">
            <v>431</v>
          </cell>
          <cell r="AO392">
            <v>94</v>
          </cell>
        </row>
        <row r="393">
          <cell r="B393" t="str">
            <v>รัษฎา</v>
          </cell>
          <cell r="C393">
            <v>580</v>
          </cell>
          <cell r="D393">
            <v>537</v>
          </cell>
          <cell r="E393">
            <v>307</v>
          </cell>
          <cell r="F393">
            <v>264</v>
          </cell>
          <cell r="G393">
            <v>1375</v>
          </cell>
          <cell r="H393">
            <v>365</v>
          </cell>
          <cell r="I393">
            <v>4479</v>
          </cell>
          <cell r="J393">
            <v>1383</v>
          </cell>
          <cell r="K393">
            <v>471</v>
          </cell>
          <cell r="L393">
            <v>471</v>
          </cell>
          <cell r="M393">
            <v>441</v>
          </cell>
          <cell r="N393">
            <v>366</v>
          </cell>
          <cell r="P393">
            <v>53</v>
          </cell>
          <cell r="Q393">
            <v>60</v>
          </cell>
          <cell r="U393">
            <v>8</v>
          </cell>
          <cell r="V393">
            <v>4</v>
          </cell>
          <cell r="W393">
            <v>1</v>
          </cell>
          <cell r="X393">
            <v>0</v>
          </cell>
          <cell r="Y393">
            <v>26</v>
          </cell>
          <cell r="Z393">
            <v>26</v>
          </cell>
          <cell r="AA393">
            <v>10</v>
          </cell>
          <cell r="AB393">
            <v>2</v>
          </cell>
          <cell r="AC393">
            <v>385</v>
          </cell>
          <cell r="AD393">
            <v>77</v>
          </cell>
          <cell r="AE393">
            <v>574</v>
          </cell>
          <cell r="AF393">
            <v>597</v>
          </cell>
          <cell r="AG393">
            <v>23</v>
          </cell>
          <cell r="AI393">
            <v>263</v>
          </cell>
          <cell r="AJ393">
            <v>40</v>
          </cell>
          <cell r="AK393">
            <v>303</v>
          </cell>
          <cell r="AL393">
            <v>127</v>
          </cell>
          <cell r="AM393">
            <v>51</v>
          </cell>
          <cell r="AN393">
            <v>482</v>
          </cell>
          <cell r="AO393">
            <v>168</v>
          </cell>
        </row>
        <row r="394">
          <cell r="B394" t="str">
            <v>หาดสำราญ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J394" t="str">
            <v/>
          </cell>
          <cell r="K394">
            <v>24</v>
          </cell>
          <cell r="L394">
            <v>24</v>
          </cell>
          <cell r="M394">
            <v>86</v>
          </cell>
          <cell r="N394">
            <v>42</v>
          </cell>
          <cell r="AE394">
            <v>41</v>
          </cell>
          <cell r="AF394">
            <v>41</v>
          </cell>
          <cell r="AG394">
            <v>0</v>
          </cell>
          <cell r="AI394">
            <v>5</v>
          </cell>
          <cell r="AJ394">
            <v>0</v>
          </cell>
          <cell r="AK394">
            <v>5</v>
          </cell>
          <cell r="AL394">
            <v>2</v>
          </cell>
          <cell r="AM394">
            <v>0.99</v>
          </cell>
          <cell r="AN394">
            <v>413</v>
          </cell>
          <cell r="AO394">
            <v>198</v>
          </cell>
        </row>
        <row r="395">
          <cell r="B395" t="str">
            <v>นครศรีธรรมราช</v>
          </cell>
          <cell r="C395">
            <v>89307</v>
          </cell>
          <cell r="D395">
            <v>86319</v>
          </cell>
          <cell r="E395">
            <v>60363</v>
          </cell>
          <cell r="F395">
            <v>58552</v>
          </cell>
          <cell r="G395">
            <v>55052.719999999994</v>
          </cell>
          <cell r="H395">
            <v>1522.1</v>
          </cell>
          <cell r="I395">
            <v>912</v>
          </cell>
          <cell r="J395">
            <v>26</v>
          </cell>
          <cell r="K395">
            <v>67840</v>
          </cell>
          <cell r="L395">
            <v>66082</v>
          </cell>
          <cell r="M395">
            <v>69357</v>
          </cell>
          <cell r="N395">
            <v>50108</v>
          </cell>
          <cell r="O395">
            <v>178543</v>
          </cell>
          <cell r="P395">
            <v>265</v>
          </cell>
          <cell r="Q395">
            <v>279</v>
          </cell>
          <cell r="U395">
            <v>14</v>
          </cell>
          <cell r="V395">
            <v>21</v>
          </cell>
          <cell r="W395">
            <v>0</v>
          </cell>
          <cell r="X395">
            <v>0</v>
          </cell>
          <cell r="Y395">
            <v>161</v>
          </cell>
          <cell r="Z395">
            <v>171</v>
          </cell>
          <cell r="AA395">
            <v>291</v>
          </cell>
          <cell r="AB395">
            <v>237</v>
          </cell>
          <cell r="AC395">
            <v>1807</v>
          </cell>
          <cell r="AD395">
            <v>1386</v>
          </cell>
          <cell r="AE395">
            <v>84756</v>
          </cell>
          <cell r="AF395">
            <v>90167</v>
          </cell>
          <cell r="AG395">
            <v>5425</v>
          </cell>
          <cell r="AH395">
            <v>14</v>
          </cell>
          <cell r="AI395">
            <v>57695</v>
          </cell>
          <cell r="AJ395">
            <v>3488</v>
          </cell>
          <cell r="AK395">
            <v>61169</v>
          </cell>
          <cell r="AL395">
            <v>59738</v>
          </cell>
          <cell r="AM395">
            <v>58693</v>
          </cell>
          <cell r="AN395">
            <v>1035</v>
          </cell>
          <cell r="AO395">
            <v>960</v>
          </cell>
        </row>
        <row r="396">
          <cell r="B396" t="str">
            <v>เมืองนครศรีธรรมราช</v>
          </cell>
          <cell r="C396">
            <v>1945</v>
          </cell>
          <cell r="D396">
            <v>1945</v>
          </cell>
          <cell r="E396">
            <v>1029</v>
          </cell>
          <cell r="F396">
            <v>1029</v>
          </cell>
          <cell r="G396">
            <v>559.35</v>
          </cell>
          <cell r="H396">
            <v>0</v>
          </cell>
          <cell r="I396">
            <v>544</v>
          </cell>
          <cell r="J396">
            <v>0</v>
          </cell>
          <cell r="K396">
            <v>1618</v>
          </cell>
          <cell r="L396">
            <v>1360</v>
          </cell>
          <cell r="M396">
            <v>1368</v>
          </cell>
          <cell r="N396">
            <v>1297</v>
          </cell>
          <cell r="O396">
            <v>3111</v>
          </cell>
          <cell r="AE396">
            <v>1902</v>
          </cell>
          <cell r="AF396">
            <v>2175</v>
          </cell>
          <cell r="AG396">
            <v>275</v>
          </cell>
          <cell r="AH396">
            <v>2</v>
          </cell>
          <cell r="AI396">
            <v>1341</v>
          </cell>
          <cell r="AJ396">
            <v>0</v>
          </cell>
          <cell r="AK396">
            <v>1339</v>
          </cell>
          <cell r="AL396">
            <v>1140</v>
          </cell>
          <cell r="AM396">
            <v>402</v>
          </cell>
          <cell r="AN396">
            <v>850</v>
          </cell>
          <cell r="AO396">
            <v>300</v>
          </cell>
        </row>
        <row r="397">
          <cell r="B397" t="str">
            <v>เชียรใหญ่</v>
          </cell>
          <cell r="C397">
            <v>68</v>
          </cell>
          <cell r="D397">
            <v>68</v>
          </cell>
          <cell r="E397">
            <v>26</v>
          </cell>
          <cell r="F397">
            <v>26</v>
          </cell>
          <cell r="G397">
            <v>20.8</v>
          </cell>
          <cell r="H397">
            <v>0</v>
          </cell>
          <cell r="I397">
            <v>800</v>
          </cell>
          <cell r="J397">
            <v>0</v>
          </cell>
          <cell r="K397">
            <v>61</v>
          </cell>
          <cell r="L397">
            <v>59</v>
          </cell>
          <cell r="M397">
            <v>59</v>
          </cell>
          <cell r="N397">
            <v>47</v>
          </cell>
          <cell r="O397">
            <v>0</v>
          </cell>
          <cell r="AE397">
            <v>44</v>
          </cell>
          <cell r="AF397">
            <v>88</v>
          </cell>
          <cell r="AG397">
            <v>44</v>
          </cell>
          <cell r="AH397">
            <v>0</v>
          </cell>
          <cell r="AI397">
            <v>24</v>
          </cell>
          <cell r="AJ397">
            <v>0</v>
          </cell>
          <cell r="AK397">
            <v>24</v>
          </cell>
          <cell r="AL397">
            <v>16</v>
          </cell>
          <cell r="AM397">
            <v>6</v>
          </cell>
          <cell r="AN397">
            <v>670</v>
          </cell>
          <cell r="AO397">
            <v>250</v>
          </cell>
        </row>
        <row r="398">
          <cell r="B398" t="str">
            <v>ปากพนัง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J398" t="str">
            <v/>
          </cell>
          <cell r="K398">
            <v>0</v>
          </cell>
          <cell r="L398">
            <v>0</v>
          </cell>
          <cell r="O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</row>
        <row r="399">
          <cell r="B399" t="str">
            <v>ชะอวด</v>
          </cell>
          <cell r="C399">
            <v>1494</v>
          </cell>
          <cell r="D399">
            <v>1494</v>
          </cell>
          <cell r="E399">
            <v>1332</v>
          </cell>
          <cell r="F399">
            <v>1332</v>
          </cell>
          <cell r="G399">
            <v>1198.8</v>
          </cell>
          <cell r="H399">
            <v>0</v>
          </cell>
          <cell r="I399">
            <v>900</v>
          </cell>
          <cell r="J399">
            <v>0</v>
          </cell>
          <cell r="K399">
            <v>1430</v>
          </cell>
          <cell r="L399">
            <v>1512</v>
          </cell>
          <cell r="M399">
            <v>1571</v>
          </cell>
          <cell r="N399">
            <v>1093</v>
          </cell>
          <cell r="O399">
            <v>2816</v>
          </cell>
          <cell r="AE399">
            <v>1011</v>
          </cell>
          <cell r="AF399">
            <v>1071</v>
          </cell>
          <cell r="AG399">
            <v>60</v>
          </cell>
          <cell r="AH399">
            <v>0</v>
          </cell>
          <cell r="AI399">
            <v>631</v>
          </cell>
          <cell r="AJ399">
            <v>0</v>
          </cell>
          <cell r="AK399">
            <v>631</v>
          </cell>
          <cell r="AL399">
            <v>379</v>
          </cell>
          <cell r="AM399">
            <v>57</v>
          </cell>
          <cell r="AN399">
            <v>600</v>
          </cell>
          <cell r="AO399">
            <v>90</v>
          </cell>
        </row>
        <row r="400">
          <cell r="B400" t="str">
            <v>ทุ่งสง</v>
          </cell>
          <cell r="C400">
            <v>4130</v>
          </cell>
          <cell r="D400">
            <v>2362</v>
          </cell>
          <cell r="E400">
            <v>3778</v>
          </cell>
          <cell r="F400">
            <v>2230</v>
          </cell>
          <cell r="G400">
            <v>340</v>
          </cell>
          <cell r="H400">
            <v>0</v>
          </cell>
          <cell r="I400">
            <v>90</v>
          </cell>
          <cell r="J400">
            <v>0</v>
          </cell>
          <cell r="K400">
            <v>2403</v>
          </cell>
          <cell r="L400">
            <v>2524</v>
          </cell>
          <cell r="M400">
            <v>2592</v>
          </cell>
          <cell r="N400">
            <v>1577</v>
          </cell>
          <cell r="O400">
            <v>39470</v>
          </cell>
          <cell r="P400">
            <v>19</v>
          </cell>
          <cell r="Q400">
            <v>19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8</v>
          </cell>
          <cell r="Z400">
            <v>8</v>
          </cell>
          <cell r="AA400">
            <v>2</v>
          </cell>
          <cell r="AB400">
            <v>15</v>
          </cell>
          <cell r="AC400">
            <v>250</v>
          </cell>
          <cell r="AD400">
            <v>1875</v>
          </cell>
          <cell r="AE400">
            <v>3750</v>
          </cell>
          <cell r="AF400">
            <v>3810</v>
          </cell>
          <cell r="AG400">
            <v>60</v>
          </cell>
          <cell r="AH400">
            <v>0</v>
          </cell>
          <cell r="AI400">
            <v>2491</v>
          </cell>
          <cell r="AJ400">
            <v>79</v>
          </cell>
          <cell r="AK400">
            <v>2570</v>
          </cell>
          <cell r="AL400">
            <v>2366</v>
          </cell>
          <cell r="AM400">
            <v>1002</v>
          </cell>
          <cell r="AN400">
            <v>950</v>
          </cell>
          <cell r="AO400">
            <v>390</v>
          </cell>
        </row>
        <row r="401">
          <cell r="B401" t="str">
            <v>ท่าศาลา</v>
          </cell>
          <cell r="C401">
            <v>15583</v>
          </cell>
          <cell r="D401">
            <v>15583</v>
          </cell>
          <cell r="E401">
            <v>11256</v>
          </cell>
          <cell r="F401">
            <v>11256</v>
          </cell>
          <cell r="G401">
            <v>13746.25</v>
          </cell>
          <cell r="H401">
            <v>0</v>
          </cell>
          <cell r="I401">
            <v>1221</v>
          </cell>
          <cell r="J401">
            <v>0</v>
          </cell>
          <cell r="K401">
            <v>12619</v>
          </cell>
          <cell r="L401">
            <v>15366</v>
          </cell>
          <cell r="M401">
            <v>15556</v>
          </cell>
          <cell r="N401">
            <v>10689</v>
          </cell>
          <cell r="O401">
            <v>26497</v>
          </cell>
          <cell r="P401">
            <v>47</v>
          </cell>
          <cell r="Q401">
            <v>49</v>
          </cell>
          <cell r="U401">
            <v>2</v>
          </cell>
          <cell r="V401">
            <v>9</v>
          </cell>
          <cell r="W401">
            <v>0</v>
          </cell>
          <cell r="X401">
            <v>0</v>
          </cell>
          <cell r="Y401">
            <v>33</v>
          </cell>
          <cell r="Z401">
            <v>34</v>
          </cell>
          <cell r="AA401">
            <v>87</v>
          </cell>
          <cell r="AB401">
            <v>104</v>
          </cell>
          <cell r="AC401">
            <v>2636</v>
          </cell>
          <cell r="AD401">
            <v>3059</v>
          </cell>
          <cell r="AE401">
            <v>18426</v>
          </cell>
          <cell r="AF401">
            <v>18796</v>
          </cell>
          <cell r="AG401">
            <v>370</v>
          </cell>
          <cell r="AH401">
            <v>0</v>
          </cell>
          <cell r="AI401">
            <v>12195</v>
          </cell>
          <cell r="AJ401">
            <v>515</v>
          </cell>
          <cell r="AK401">
            <v>12710</v>
          </cell>
          <cell r="AL401">
            <v>15366</v>
          </cell>
          <cell r="AM401">
            <v>15252</v>
          </cell>
          <cell r="AN401">
            <v>1260</v>
          </cell>
          <cell r="AO401">
            <v>1200</v>
          </cell>
        </row>
        <row r="402">
          <cell r="B402" t="str">
            <v>ร่อนพิบูลย์</v>
          </cell>
          <cell r="C402">
            <v>2263</v>
          </cell>
          <cell r="D402">
            <v>2237</v>
          </cell>
          <cell r="E402">
            <v>2078</v>
          </cell>
          <cell r="F402">
            <v>2078</v>
          </cell>
          <cell r="G402">
            <v>1662</v>
          </cell>
          <cell r="H402">
            <v>0</v>
          </cell>
          <cell r="I402">
            <v>800</v>
          </cell>
          <cell r="J402">
            <v>0</v>
          </cell>
          <cell r="K402">
            <v>1332</v>
          </cell>
          <cell r="L402">
            <v>661</v>
          </cell>
          <cell r="M402">
            <v>667</v>
          </cell>
          <cell r="N402">
            <v>451</v>
          </cell>
          <cell r="O402">
            <v>3698</v>
          </cell>
          <cell r="AE402">
            <v>2387</v>
          </cell>
          <cell r="AF402">
            <v>2387</v>
          </cell>
          <cell r="AG402">
            <v>0</v>
          </cell>
          <cell r="AH402">
            <v>0</v>
          </cell>
          <cell r="AI402">
            <v>1840</v>
          </cell>
          <cell r="AJ402">
            <v>0</v>
          </cell>
          <cell r="AK402">
            <v>1840</v>
          </cell>
          <cell r="AL402">
            <v>1601</v>
          </cell>
          <cell r="AM402">
            <v>1564</v>
          </cell>
          <cell r="AN402">
            <v>870</v>
          </cell>
          <cell r="AO402">
            <v>850</v>
          </cell>
        </row>
        <row r="403">
          <cell r="B403" t="str">
            <v>สิชล</v>
          </cell>
          <cell r="C403">
            <v>13840</v>
          </cell>
          <cell r="D403">
            <v>13840</v>
          </cell>
          <cell r="E403">
            <v>8449</v>
          </cell>
          <cell r="F403">
            <v>8449</v>
          </cell>
          <cell r="G403">
            <v>14066.5</v>
          </cell>
          <cell r="H403">
            <v>0</v>
          </cell>
          <cell r="I403">
            <v>1665</v>
          </cell>
          <cell r="J403">
            <v>0</v>
          </cell>
          <cell r="K403">
            <v>13699</v>
          </cell>
          <cell r="L403">
            <v>8913</v>
          </cell>
          <cell r="M403">
            <v>9029</v>
          </cell>
          <cell r="N403">
            <v>10010</v>
          </cell>
          <cell r="O403">
            <v>13833</v>
          </cell>
          <cell r="P403">
            <v>86</v>
          </cell>
          <cell r="Q403">
            <v>91</v>
          </cell>
          <cell r="U403">
            <v>5</v>
          </cell>
          <cell r="V403">
            <v>6</v>
          </cell>
          <cell r="W403">
            <v>0</v>
          </cell>
          <cell r="X403">
            <v>0</v>
          </cell>
          <cell r="Y403">
            <v>46</v>
          </cell>
          <cell r="Z403">
            <v>52</v>
          </cell>
          <cell r="AA403">
            <v>97</v>
          </cell>
          <cell r="AB403">
            <v>52</v>
          </cell>
          <cell r="AC403">
            <v>2109</v>
          </cell>
          <cell r="AD403">
            <v>1000</v>
          </cell>
          <cell r="AE403">
            <v>11936</v>
          </cell>
          <cell r="AF403">
            <v>13811</v>
          </cell>
          <cell r="AG403">
            <v>1875</v>
          </cell>
          <cell r="AH403">
            <v>0</v>
          </cell>
          <cell r="AI403">
            <v>7974</v>
          </cell>
          <cell r="AJ403">
            <v>553</v>
          </cell>
          <cell r="AK403">
            <v>8527</v>
          </cell>
          <cell r="AL403">
            <v>8500</v>
          </cell>
          <cell r="AM403">
            <v>10659</v>
          </cell>
          <cell r="AN403">
            <v>1066</v>
          </cell>
          <cell r="AO403">
            <v>1250</v>
          </cell>
        </row>
        <row r="404">
          <cell r="B404" t="str">
            <v>ลานสกา</v>
          </cell>
          <cell r="C404">
            <v>4263</v>
          </cell>
          <cell r="D404">
            <v>4263</v>
          </cell>
          <cell r="E404">
            <v>3625</v>
          </cell>
          <cell r="F404">
            <v>3625</v>
          </cell>
          <cell r="G404">
            <v>4461.625</v>
          </cell>
          <cell r="H404">
            <v>0</v>
          </cell>
          <cell r="I404">
            <v>1231</v>
          </cell>
          <cell r="J404">
            <v>0</v>
          </cell>
          <cell r="K404">
            <v>5334</v>
          </cell>
          <cell r="L404">
            <v>6640</v>
          </cell>
          <cell r="M404">
            <v>7036</v>
          </cell>
          <cell r="N404">
            <v>4596</v>
          </cell>
          <cell r="O404">
            <v>12543</v>
          </cell>
          <cell r="P404">
            <v>38</v>
          </cell>
          <cell r="Q404">
            <v>38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26</v>
          </cell>
          <cell r="Z404">
            <v>29</v>
          </cell>
          <cell r="AA404">
            <v>43</v>
          </cell>
          <cell r="AB404">
            <v>16</v>
          </cell>
          <cell r="AC404">
            <v>1654</v>
          </cell>
          <cell r="AD404">
            <v>552</v>
          </cell>
          <cell r="AE404">
            <v>6028</v>
          </cell>
          <cell r="AF404">
            <v>6366</v>
          </cell>
          <cell r="AG404">
            <v>338</v>
          </cell>
          <cell r="AH404">
            <v>0</v>
          </cell>
          <cell r="AI404">
            <v>4483</v>
          </cell>
          <cell r="AJ404">
            <v>224</v>
          </cell>
          <cell r="AK404">
            <v>4707</v>
          </cell>
          <cell r="AL404">
            <v>3250</v>
          </cell>
          <cell r="AM404">
            <v>1417</v>
          </cell>
          <cell r="AN404">
            <v>725</v>
          </cell>
          <cell r="AO404">
            <v>301</v>
          </cell>
        </row>
        <row r="405">
          <cell r="B405" t="str">
            <v>พิปูน</v>
          </cell>
          <cell r="C405">
            <v>5293</v>
          </cell>
          <cell r="D405">
            <v>5461</v>
          </cell>
          <cell r="E405">
            <v>1820</v>
          </cell>
          <cell r="F405">
            <v>1820</v>
          </cell>
          <cell r="G405">
            <v>2501.19</v>
          </cell>
          <cell r="H405">
            <v>37.799999999999997</v>
          </cell>
          <cell r="I405">
            <v>1374</v>
          </cell>
          <cell r="J405">
            <v>21</v>
          </cell>
          <cell r="K405">
            <v>4390</v>
          </cell>
          <cell r="L405">
            <v>5829</v>
          </cell>
          <cell r="M405">
            <v>7467</v>
          </cell>
          <cell r="N405">
            <v>3882</v>
          </cell>
          <cell r="O405">
            <v>11611</v>
          </cell>
          <cell r="P405">
            <v>40</v>
          </cell>
          <cell r="Q405">
            <v>40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22</v>
          </cell>
          <cell r="Z405">
            <v>22</v>
          </cell>
          <cell r="AA405">
            <v>38</v>
          </cell>
          <cell r="AB405">
            <v>29</v>
          </cell>
          <cell r="AC405">
            <v>1727</v>
          </cell>
          <cell r="AD405">
            <v>1318</v>
          </cell>
          <cell r="AE405">
            <v>6488</v>
          </cell>
          <cell r="AF405">
            <v>7788</v>
          </cell>
          <cell r="AG405">
            <v>1300</v>
          </cell>
          <cell r="AH405">
            <v>0</v>
          </cell>
          <cell r="AI405">
            <v>5620</v>
          </cell>
          <cell r="AJ405">
            <v>200</v>
          </cell>
          <cell r="AK405">
            <v>5820</v>
          </cell>
          <cell r="AL405">
            <v>6856</v>
          </cell>
          <cell r="AM405">
            <v>7100</v>
          </cell>
          <cell r="AN405">
            <v>1220</v>
          </cell>
          <cell r="AO405">
            <v>1220</v>
          </cell>
        </row>
        <row r="406">
          <cell r="B406" t="str">
            <v>หัวไทร</v>
          </cell>
          <cell r="C406">
            <v>59</v>
          </cell>
          <cell r="D406">
            <v>59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 t="str">
            <v/>
          </cell>
          <cell r="J406" t="str">
            <v/>
          </cell>
          <cell r="K406">
            <v>62</v>
          </cell>
          <cell r="L406">
            <v>59</v>
          </cell>
          <cell r="M406">
            <v>59</v>
          </cell>
          <cell r="N406">
            <v>42</v>
          </cell>
          <cell r="O406">
            <v>0</v>
          </cell>
          <cell r="AE406">
            <v>24</v>
          </cell>
          <cell r="AF406">
            <v>34</v>
          </cell>
          <cell r="AG406">
            <v>10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O406">
            <v>0</v>
          </cell>
        </row>
        <row r="407">
          <cell r="B407" t="str">
            <v>ทุ่งใหญ่</v>
          </cell>
          <cell r="C407">
            <v>1515</v>
          </cell>
          <cell r="D407">
            <v>1515</v>
          </cell>
          <cell r="E407">
            <v>480</v>
          </cell>
          <cell r="F407">
            <v>480</v>
          </cell>
          <cell r="G407">
            <v>245.75</v>
          </cell>
          <cell r="H407">
            <v>0</v>
          </cell>
          <cell r="I407">
            <v>512</v>
          </cell>
          <cell r="J407">
            <v>0</v>
          </cell>
          <cell r="K407">
            <v>1338</v>
          </cell>
          <cell r="L407">
            <v>1051</v>
          </cell>
          <cell r="M407">
            <v>1088</v>
          </cell>
          <cell r="N407">
            <v>761</v>
          </cell>
          <cell r="O407">
            <v>2283</v>
          </cell>
          <cell r="AE407">
            <v>1055</v>
          </cell>
          <cell r="AF407">
            <v>1085</v>
          </cell>
          <cell r="AG407">
            <v>30</v>
          </cell>
          <cell r="AH407">
            <v>0</v>
          </cell>
          <cell r="AI407">
            <v>623</v>
          </cell>
          <cell r="AJ407">
            <v>8</v>
          </cell>
          <cell r="AK407">
            <v>631</v>
          </cell>
          <cell r="AL407">
            <v>396</v>
          </cell>
          <cell r="AM407">
            <v>140</v>
          </cell>
          <cell r="AN407">
            <v>635</v>
          </cell>
          <cell r="AO407">
            <v>222</v>
          </cell>
        </row>
        <row r="408">
          <cell r="B408" t="str">
            <v>ฉวาง</v>
          </cell>
          <cell r="C408">
            <v>6345</v>
          </cell>
          <cell r="D408">
            <v>6030</v>
          </cell>
          <cell r="E408">
            <v>2818</v>
          </cell>
          <cell r="F408">
            <v>2818</v>
          </cell>
          <cell r="G408">
            <v>1558.3889999999999</v>
          </cell>
          <cell r="H408">
            <v>0</v>
          </cell>
          <cell r="I408">
            <v>553</v>
          </cell>
          <cell r="J408">
            <v>0</v>
          </cell>
          <cell r="K408">
            <v>1642</v>
          </cell>
          <cell r="L408">
            <v>2336</v>
          </cell>
          <cell r="M408">
            <v>2412</v>
          </cell>
          <cell r="N408">
            <v>3191</v>
          </cell>
          <cell r="O408">
            <v>6676</v>
          </cell>
          <cell r="AE408">
            <v>6193</v>
          </cell>
          <cell r="AF408">
            <v>6558</v>
          </cell>
          <cell r="AG408">
            <v>365</v>
          </cell>
          <cell r="AH408">
            <v>0</v>
          </cell>
          <cell r="AI408">
            <v>2833</v>
          </cell>
          <cell r="AJ408">
            <v>436</v>
          </cell>
          <cell r="AK408">
            <v>3269</v>
          </cell>
          <cell r="AL408">
            <v>2181</v>
          </cell>
          <cell r="AM408">
            <v>1308</v>
          </cell>
          <cell r="AN408">
            <v>770</v>
          </cell>
          <cell r="AO408">
            <v>400</v>
          </cell>
        </row>
        <row r="409">
          <cell r="B409" t="str">
            <v>ขนอม</v>
          </cell>
          <cell r="C409">
            <v>3907</v>
          </cell>
          <cell r="D409">
            <v>3074</v>
          </cell>
          <cell r="E409">
            <v>2349</v>
          </cell>
          <cell r="F409">
            <v>2349</v>
          </cell>
          <cell r="G409">
            <v>190</v>
          </cell>
          <cell r="H409">
            <v>0</v>
          </cell>
          <cell r="I409">
            <v>81</v>
          </cell>
          <cell r="J409">
            <v>0</v>
          </cell>
          <cell r="K409">
            <v>2174</v>
          </cell>
          <cell r="L409">
            <v>2415</v>
          </cell>
          <cell r="M409">
            <v>2453</v>
          </cell>
          <cell r="N409">
            <v>1318</v>
          </cell>
          <cell r="O409">
            <v>2492</v>
          </cell>
          <cell r="P409">
            <v>8</v>
          </cell>
          <cell r="Q409">
            <v>15</v>
          </cell>
          <cell r="U409">
            <v>7</v>
          </cell>
          <cell r="V409">
            <v>0</v>
          </cell>
          <cell r="W409">
            <v>0</v>
          </cell>
          <cell r="X409">
            <v>0</v>
          </cell>
          <cell r="Y409">
            <v>7</v>
          </cell>
          <cell r="Z409">
            <v>7</v>
          </cell>
          <cell r="AA409">
            <v>5</v>
          </cell>
          <cell r="AB409">
            <v>2</v>
          </cell>
          <cell r="AC409">
            <v>714</v>
          </cell>
          <cell r="AD409">
            <v>286</v>
          </cell>
          <cell r="AE409">
            <v>1333</v>
          </cell>
          <cell r="AF409">
            <v>1333</v>
          </cell>
          <cell r="AG409">
            <v>0</v>
          </cell>
          <cell r="AH409">
            <v>0</v>
          </cell>
          <cell r="AI409">
            <v>664</v>
          </cell>
          <cell r="AJ409">
            <v>164</v>
          </cell>
          <cell r="AK409">
            <v>828</v>
          </cell>
          <cell r="AL409">
            <v>544</v>
          </cell>
          <cell r="AM409">
            <v>753</v>
          </cell>
          <cell r="AN409">
            <v>820</v>
          </cell>
          <cell r="AO409">
            <v>909</v>
          </cell>
        </row>
        <row r="410">
          <cell r="B410" t="str">
            <v>นาบอน</v>
          </cell>
          <cell r="C410">
            <v>1148</v>
          </cell>
          <cell r="D410">
            <v>1249</v>
          </cell>
          <cell r="E410">
            <v>409</v>
          </cell>
          <cell r="F410">
            <v>409</v>
          </cell>
          <cell r="G410">
            <v>151.74</v>
          </cell>
          <cell r="H410">
            <v>6.3</v>
          </cell>
          <cell r="I410">
            <v>371</v>
          </cell>
          <cell r="J410">
            <v>15</v>
          </cell>
          <cell r="K410">
            <v>245</v>
          </cell>
          <cell r="L410">
            <v>266</v>
          </cell>
          <cell r="M410">
            <v>266</v>
          </cell>
          <cell r="N410">
            <v>69</v>
          </cell>
          <cell r="O410">
            <v>0</v>
          </cell>
          <cell r="AE410">
            <v>493</v>
          </cell>
          <cell r="AF410">
            <v>523</v>
          </cell>
          <cell r="AG410">
            <v>32</v>
          </cell>
          <cell r="AH410">
            <v>2</v>
          </cell>
          <cell r="AI410">
            <v>247</v>
          </cell>
          <cell r="AJ410">
            <v>0</v>
          </cell>
          <cell r="AK410">
            <v>245</v>
          </cell>
          <cell r="AL410">
            <v>148</v>
          </cell>
          <cell r="AM410">
            <v>74</v>
          </cell>
          <cell r="AN410">
            <v>601</v>
          </cell>
          <cell r="AO410">
            <v>302</v>
          </cell>
        </row>
        <row r="411">
          <cell r="B411" t="str">
            <v>พรหมคีรี</v>
          </cell>
          <cell r="C411">
            <v>3412</v>
          </cell>
          <cell r="D411">
            <v>3390</v>
          </cell>
          <cell r="E411">
            <v>3110</v>
          </cell>
          <cell r="F411">
            <v>3107</v>
          </cell>
          <cell r="G411">
            <v>3257.38</v>
          </cell>
          <cell r="H411">
            <v>0</v>
          </cell>
          <cell r="I411">
            <v>1047</v>
          </cell>
          <cell r="J411">
            <v>0</v>
          </cell>
          <cell r="K411">
            <v>3224</v>
          </cell>
          <cell r="L411">
            <v>1799</v>
          </cell>
          <cell r="M411">
            <v>1981</v>
          </cell>
          <cell r="N411">
            <v>1165</v>
          </cell>
          <cell r="O411">
            <v>4041</v>
          </cell>
          <cell r="AE411">
            <v>4137</v>
          </cell>
          <cell r="AF411">
            <v>4153</v>
          </cell>
          <cell r="AG411">
            <v>16</v>
          </cell>
          <cell r="AH411">
            <v>0</v>
          </cell>
          <cell r="AI411">
            <v>3480</v>
          </cell>
          <cell r="AJ411">
            <v>0</v>
          </cell>
          <cell r="AK411">
            <v>3480</v>
          </cell>
          <cell r="AL411">
            <v>2975</v>
          </cell>
          <cell r="AM411">
            <v>1566</v>
          </cell>
          <cell r="AN411">
            <v>855</v>
          </cell>
          <cell r="AO411">
            <v>450</v>
          </cell>
        </row>
        <row r="412">
          <cell r="B412" t="str">
            <v>บางขัน</v>
          </cell>
          <cell r="C412">
            <v>1586</v>
          </cell>
          <cell r="D412">
            <v>1586</v>
          </cell>
          <cell r="E412">
            <v>749</v>
          </cell>
          <cell r="F412">
            <v>749</v>
          </cell>
          <cell r="G412">
            <v>364.90499999999997</v>
          </cell>
          <cell r="H412">
            <v>0</v>
          </cell>
          <cell r="I412">
            <v>487</v>
          </cell>
          <cell r="J412">
            <v>0</v>
          </cell>
          <cell r="K412">
            <v>1056</v>
          </cell>
          <cell r="L412">
            <v>1145</v>
          </cell>
          <cell r="M412">
            <v>1177</v>
          </cell>
          <cell r="N412">
            <v>742</v>
          </cell>
          <cell r="O412">
            <v>0</v>
          </cell>
          <cell r="AE412">
            <v>1224</v>
          </cell>
          <cell r="AF412">
            <v>1383</v>
          </cell>
          <cell r="AG412">
            <v>159</v>
          </cell>
          <cell r="AH412">
            <v>0</v>
          </cell>
          <cell r="AI412">
            <v>470</v>
          </cell>
          <cell r="AJ412">
            <v>129</v>
          </cell>
          <cell r="AK412">
            <v>599</v>
          </cell>
          <cell r="AL412">
            <v>212</v>
          </cell>
          <cell r="AM412">
            <v>261</v>
          </cell>
          <cell r="AN412">
            <v>450</v>
          </cell>
          <cell r="AO412">
            <v>436</v>
          </cell>
        </row>
        <row r="413">
          <cell r="B413" t="str">
            <v>ถ้ำพรรณรา</v>
          </cell>
          <cell r="C413">
            <v>1044</v>
          </cell>
          <cell r="D413">
            <v>764</v>
          </cell>
          <cell r="E413">
            <v>949</v>
          </cell>
          <cell r="F413">
            <v>689</v>
          </cell>
          <cell r="G413">
            <v>563</v>
          </cell>
          <cell r="H413">
            <v>0</v>
          </cell>
          <cell r="I413">
            <v>593</v>
          </cell>
          <cell r="J413">
            <v>0</v>
          </cell>
          <cell r="K413">
            <v>718</v>
          </cell>
          <cell r="L413">
            <v>740</v>
          </cell>
          <cell r="M413">
            <v>787</v>
          </cell>
          <cell r="N413">
            <v>705</v>
          </cell>
          <cell r="O413">
            <v>0</v>
          </cell>
          <cell r="AE413">
            <v>723</v>
          </cell>
          <cell r="AF413">
            <v>767</v>
          </cell>
          <cell r="AG413">
            <v>44</v>
          </cell>
          <cell r="AH413">
            <v>0</v>
          </cell>
          <cell r="AI413">
            <v>685</v>
          </cell>
          <cell r="AJ413">
            <v>0</v>
          </cell>
          <cell r="AK413">
            <v>685</v>
          </cell>
          <cell r="AL413">
            <v>533</v>
          </cell>
          <cell r="AM413">
            <v>234</v>
          </cell>
          <cell r="AN413">
            <v>778</v>
          </cell>
          <cell r="AO413">
            <v>342</v>
          </cell>
        </row>
        <row r="414">
          <cell r="B414" t="str">
            <v>พระพรหม</v>
          </cell>
          <cell r="C414">
            <v>700</v>
          </cell>
          <cell r="D414">
            <v>700</v>
          </cell>
          <cell r="E414">
            <v>523</v>
          </cell>
          <cell r="F414">
            <v>523</v>
          </cell>
          <cell r="G414">
            <v>1003.861</v>
          </cell>
          <cell r="H414">
            <v>0</v>
          </cell>
          <cell r="I414">
            <v>1919</v>
          </cell>
          <cell r="J414">
            <v>0</v>
          </cell>
          <cell r="K414">
            <v>537</v>
          </cell>
          <cell r="L414">
            <v>577</v>
          </cell>
          <cell r="M414">
            <v>593</v>
          </cell>
          <cell r="N414">
            <v>256</v>
          </cell>
          <cell r="O414">
            <v>0</v>
          </cell>
          <cell r="AE414">
            <v>186</v>
          </cell>
          <cell r="AF414">
            <v>245</v>
          </cell>
          <cell r="AG414">
            <v>69</v>
          </cell>
          <cell r="AH414">
            <v>10</v>
          </cell>
          <cell r="AI414">
            <v>176</v>
          </cell>
          <cell r="AJ414">
            <v>0</v>
          </cell>
          <cell r="AK414">
            <v>166</v>
          </cell>
          <cell r="AL414">
            <v>104</v>
          </cell>
          <cell r="AM414">
            <v>60</v>
          </cell>
          <cell r="AN414">
            <v>590</v>
          </cell>
          <cell r="AO414">
            <v>361</v>
          </cell>
        </row>
        <row r="415">
          <cell r="B415" t="str">
            <v>จุฬาภรณ์</v>
          </cell>
          <cell r="C415">
            <v>651</v>
          </cell>
          <cell r="D415">
            <v>639</v>
          </cell>
          <cell r="E415">
            <v>305</v>
          </cell>
          <cell r="F415">
            <v>305</v>
          </cell>
          <cell r="G415">
            <v>109.5</v>
          </cell>
          <cell r="H415">
            <v>0</v>
          </cell>
          <cell r="I415">
            <v>359</v>
          </cell>
          <cell r="J415">
            <v>0</v>
          </cell>
          <cell r="K415">
            <v>618</v>
          </cell>
          <cell r="L415">
            <v>480</v>
          </cell>
          <cell r="M415">
            <v>487</v>
          </cell>
          <cell r="N415">
            <v>114</v>
          </cell>
          <cell r="O415">
            <v>0</v>
          </cell>
          <cell r="AE415">
            <v>1143</v>
          </cell>
          <cell r="AF415">
            <v>1290</v>
          </cell>
          <cell r="AG415">
            <v>147</v>
          </cell>
          <cell r="AI415">
            <v>427</v>
          </cell>
          <cell r="AJ415">
            <v>127</v>
          </cell>
          <cell r="AK415">
            <v>554</v>
          </cell>
          <cell r="AL415">
            <v>299</v>
          </cell>
          <cell r="AM415">
            <v>377</v>
          </cell>
          <cell r="AN415">
            <v>700</v>
          </cell>
          <cell r="AO415">
            <v>681</v>
          </cell>
        </row>
        <row r="416">
          <cell r="B416" t="str">
            <v>นบพิตำ</v>
          </cell>
          <cell r="C416">
            <v>17272</v>
          </cell>
          <cell r="D416">
            <v>17272</v>
          </cell>
          <cell r="E416">
            <v>13127</v>
          </cell>
          <cell r="F416">
            <v>13127</v>
          </cell>
          <cell r="G416">
            <v>7976</v>
          </cell>
          <cell r="H416">
            <v>1478</v>
          </cell>
          <cell r="I416">
            <v>608</v>
          </cell>
          <cell r="J416">
            <v>113</v>
          </cell>
          <cell r="K416">
            <v>10146</v>
          </cell>
          <cell r="L416">
            <v>9019</v>
          </cell>
          <cell r="M416">
            <v>9339</v>
          </cell>
          <cell r="N416">
            <v>6149</v>
          </cell>
          <cell r="O416">
            <v>37613</v>
          </cell>
          <cell r="P416">
            <v>18</v>
          </cell>
          <cell r="Q416">
            <v>18</v>
          </cell>
          <cell r="U416">
            <v>0</v>
          </cell>
          <cell r="V416">
            <v>5</v>
          </cell>
          <cell r="W416">
            <v>0</v>
          </cell>
          <cell r="X416">
            <v>0</v>
          </cell>
          <cell r="Y416">
            <v>13</v>
          </cell>
          <cell r="Z416">
            <v>13</v>
          </cell>
          <cell r="AA416">
            <v>12</v>
          </cell>
          <cell r="AB416">
            <v>18</v>
          </cell>
          <cell r="AC416">
            <v>923</v>
          </cell>
          <cell r="AD416">
            <v>1385</v>
          </cell>
          <cell r="AE416">
            <v>12592</v>
          </cell>
          <cell r="AF416">
            <v>12753</v>
          </cell>
          <cell r="AG416">
            <v>161</v>
          </cell>
          <cell r="AI416">
            <v>9314</v>
          </cell>
          <cell r="AJ416">
            <v>613</v>
          </cell>
          <cell r="AK416">
            <v>9927</v>
          </cell>
          <cell r="AL416">
            <v>11130</v>
          </cell>
          <cell r="AM416">
            <v>14394</v>
          </cell>
          <cell r="AN416">
            <v>1195</v>
          </cell>
          <cell r="AO416">
            <v>1450</v>
          </cell>
        </row>
        <row r="417">
          <cell r="B417" t="str">
            <v>ช้างกลาง</v>
          </cell>
          <cell r="C417">
            <v>2772</v>
          </cell>
          <cell r="D417">
            <v>2772</v>
          </cell>
          <cell r="E417">
            <v>2148</v>
          </cell>
          <cell r="F417">
            <v>2148</v>
          </cell>
          <cell r="G417">
            <v>1075.68</v>
          </cell>
          <cell r="H417">
            <v>0</v>
          </cell>
          <cell r="I417">
            <v>501</v>
          </cell>
          <cell r="J417">
            <v>0</v>
          </cell>
          <cell r="K417">
            <v>3187</v>
          </cell>
          <cell r="L417">
            <v>3325</v>
          </cell>
          <cell r="M417">
            <v>3370</v>
          </cell>
          <cell r="N417">
            <v>1954</v>
          </cell>
          <cell r="O417">
            <v>11859</v>
          </cell>
          <cell r="P417">
            <v>9</v>
          </cell>
          <cell r="Q417">
            <v>9</v>
          </cell>
          <cell r="U417">
            <v>0</v>
          </cell>
          <cell r="V417">
            <v>1</v>
          </cell>
          <cell r="W417">
            <v>0</v>
          </cell>
          <cell r="X417">
            <v>0</v>
          </cell>
          <cell r="Y417">
            <v>6</v>
          </cell>
          <cell r="Z417">
            <v>6</v>
          </cell>
          <cell r="AA417">
            <v>7</v>
          </cell>
          <cell r="AB417">
            <v>1</v>
          </cell>
          <cell r="AC417">
            <v>1167</v>
          </cell>
          <cell r="AD417">
            <v>167</v>
          </cell>
          <cell r="AE417">
            <v>3681</v>
          </cell>
          <cell r="AF417">
            <v>3751</v>
          </cell>
          <cell r="AG417">
            <v>70</v>
          </cell>
          <cell r="AH417">
            <v>0</v>
          </cell>
          <cell r="AI417">
            <v>2177</v>
          </cell>
          <cell r="AJ417">
            <v>440</v>
          </cell>
          <cell r="AK417">
            <v>2617</v>
          </cell>
          <cell r="AL417">
            <v>1742</v>
          </cell>
          <cell r="AM417">
            <v>2067</v>
          </cell>
          <cell r="AN417">
            <v>800</v>
          </cell>
          <cell r="AO417">
            <v>790</v>
          </cell>
        </row>
        <row r="418">
          <cell r="B418" t="str">
            <v>เฉลิมพระเกียรติ</v>
          </cell>
          <cell r="C418">
            <v>17</v>
          </cell>
          <cell r="D418">
            <v>16</v>
          </cell>
          <cell r="E418">
            <v>3</v>
          </cell>
          <cell r="F418">
            <v>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7</v>
          </cell>
          <cell r="L418">
            <v>6</v>
          </cell>
          <cell r="O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J418">
            <v>0</v>
          </cell>
          <cell r="AL418">
            <v>0</v>
          </cell>
          <cell r="AM418">
            <v>0</v>
          </cell>
          <cell r="AO418">
            <v>0</v>
          </cell>
        </row>
        <row r="419">
          <cell r="B419" t="str">
            <v>พัทลุง</v>
          </cell>
          <cell r="C419">
            <v>5943</v>
          </cell>
          <cell r="D419">
            <v>5882</v>
          </cell>
          <cell r="E419">
            <v>3540</v>
          </cell>
          <cell r="F419">
            <v>3482</v>
          </cell>
          <cell r="G419">
            <v>1750.3780000000002</v>
          </cell>
          <cell r="H419">
            <v>4.5</v>
          </cell>
          <cell r="I419">
            <v>494</v>
          </cell>
          <cell r="J419">
            <v>1</v>
          </cell>
          <cell r="K419">
            <v>3914</v>
          </cell>
          <cell r="L419">
            <v>3914</v>
          </cell>
          <cell r="M419">
            <v>4027</v>
          </cell>
          <cell r="N419">
            <v>2643</v>
          </cell>
          <cell r="O419">
            <v>19632</v>
          </cell>
          <cell r="P419">
            <v>84</v>
          </cell>
          <cell r="Q419">
            <v>95</v>
          </cell>
          <cell r="U419">
            <v>11</v>
          </cell>
          <cell r="V419">
            <v>2</v>
          </cell>
          <cell r="W419">
            <v>0</v>
          </cell>
          <cell r="X419">
            <v>0</v>
          </cell>
          <cell r="Y419">
            <v>28</v>
          </cell>
          <cell r="Z419">
            <v>28</v>
          </cell>
          <cell r="AA419">
            <v>52</v>
          </cell>
          <cell r="AB419">
            <v>7.4</v>
          </cell>
          <cell r="AC419">
            <v>1857</v>
          </cell>
          <cell r="AD419">
            <v>264</v>
          </cell>
          <cell r="AE419">
            <v>6591</v>
          </cell>
          <cell r="AF419">
            <v>6891</v>
          </cell>
          <cell r="AG419">
            <v>368</v>
          </cell>
          <cell r="AH419">
            <v>68</v>
          </cell>
          <cell r="AI419">
            <v>3651</v>
          </cell>
          <cell r="AJ419">
            <v>772</v>
          </cell>
          <cell r="AK419">
            <v>4379</v>
          </cell>
          <cell r="AL419">
            <v>1836</v>
          </cell>
          <cell r="AM419">
            <v>67</v>
          </cell>
          <cell r="AN419">
            <v>503</v>
          </cell>
          <cell r="AO419">
            <v>15</v>
          </cell>
        </row>
        <row r="420">
          <cell r="B420" t="str">
            <v>เมืองพัทลุง</v>
          </cell>
          <cell r="C420">
            <v>378</v>
          </cell>
          <cell r="D420">
            <v>378</v>
          </cell>
          <cell r="E420">
            <v>109</v>
          </cell>
          <cell r="F420">
            <v>109</v>
          </cell>
          <cell r="G420">
            <v>50.9</v>
          </cell>
          <cell r="H420">
            <v>0</v>
          </cell>
          <cell r="I420">
            <v>467</v>
          </cell>
          <cell r="J420">
            <v>0</v>
          </cell>
          <cell r="K420">
            <v>92</v>
          </cell>
          <cell r="L420">
            <v>92</v>
          </cell>
          <cell r="M420">
            <v>180</v>
          </cell>
          <cell r="N420">
            <v>46</v>
          </cell>
          <cell r="AE420">
            <v>329</v>
          </cell>
          <cell r="AF420">
            <v>350</v>
          </cell>
          <cell r="AG420">
            <v>21</v>
          </cell>
          <cell r="AH420">
            <v>0</v>
          </cell>
          <cell r="AI420">
            <v>118</v>
          </cell>
          <cell r="AJ420">
            <v>7</v>
          </cell>
          <cell r="AK420">
            <v>125</v>
          </cell>
          <cell r="AL420">
            <v>53</v>
          </cell>
          <cell r="AM420">
            <v>1</v>
          </cell>
          <cell r="AN420">
            <v>445</v>
          </cell>
          <cell r="AO420">
            <v>8</v>
          </cell>
        </row>
        <row r="421">
          <cell r="B421" t="str">
            <v>เขาชัยสน</v>
          </cell>
          <cell r="C421">
            <v>340</v>
          </cell>
          <cell r="D421">
            <v>340</v>
          </cell>
          <cell r="E421">
            <v>237</v>
          </cell>
          <cell r="F421">
            <v>237</v>
          </cell>
          <cell r="G421">
            <v>115.77500000000001</v>
          </cell>
          <cell r="H421">
            <v>0</v>
          </cell>
          <cell r="I421">
            <v>489</v>
          </cell>
          <cell r="J421">
            <v>0</v>
          </cell>
          <cell r="K421">
            <v>120</v>
          </cell>
          <cell r="L421">
            <v>120</v>
          </cell>
          <cell r="M421">
            <v>203</v>
          </cell>
          <cell r="N421">
            <v>118</v>
          </cell>
          <cell r="AE421">
            <v>373</v>
          </cell>
          <cell r="AF421">
            <v>383</v>
          </cell>
          <cell r="AG421">
            <v>10</v>
          </cell>
          <cell r="AH421">
            <v>0</v>
          </cell>
          <cell r="AI421">
            <v>244</v>
          </cell>
          <cell r="AJ421">
            <v>32</v>
          </cell>
          <cell r="AK421">
            <v>276</v>
          </cell>
          <cell r="AL421">
            <v>102</v>
          </cell>
          <cell r="AM421">
            <v>2</v>
          </cell>
          <cell r="AN421">
            <v>420</v>
          </cell>
          <cell r="AO421">
            <v>7</v>
          </cell>
        </row>
        <row r="422">
          <cell r="B422" t="str">
            <v>ควนขนุน</v>
          </cell>
          <cell r="C422">
            <v>307</v>
          </cell>
          <cell r="D422">
            <v>306</v>
          </cell>
          <cell r="E422">
            <v>149</v>
          </cell>
          <cell r="F422">
            <v>148</v>
          </cell>
          <cell r="G422">
            <v>94.063999999999993</v>
          </cell>
          <cell r="H422">
            <v>4.5</v>
          </cell>
          <cell r="I422">
            <v>631</v>
          </cell>
          <cell r="J422">
            <v>30</v>
          </cell>
          <cell r="K422">
            <v>262</v>
          </cell>
          <cell r="L422">
            <v>262</v>
          </cell>
          <cell r="M422">
            <v>319</v>
          </cell>
          <cell r="N422">
            <v>179</v>
          </cell>
          <cell r="O422">
            <v>755</v>
          </cell>
          <cell r="P422">
            <v>10</v>
          </cell>
          <cell r="Q422">
            <v>10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385</v>
          </cell>
          <cell r="AF422">
            <v>409</v>
          </cell>
          <cell r="AG422">
            <v>24</v>
          </cell>
          <cell r="AH422">
            <v>0</v>
          </cell>
          <cell r="AI422">
            <v>144</v>
          </cell>
          <cell r="AJ422">
            <v>27</v>
          </cell>
          <cell r="AK422">
            <v>171</v>
          </cell>
          <cell r="AL422">
            <v>69</v>
          </cell>
          <cell r="AM422">
            <v>0</v>
          </cell>
          <cell r="AN422">
            <v>480</v>
          </cell>
          <cell r="AO422">
            <v>0</v>
          </cell>
        </row>
        <row r="423">
          <cell r="B423" t="str">
            <v>ปากพะยูน</v>
          </cell>
          <cell r="C423">
            <v>161</v>
          </cell>
          <cell r="D423">
            <v>104</v>
          </cell>
          <cell r="E423">
            <v>108</v>
          </cell>
          <cell r="F423">
            <v>51</v>
          </cell>
          <cell r="G423">
            <v>47.195</v>
          </cell>
          <cell r="H423">
            <v>0</v>
          </cell>
          <cell r="I423">
            <v>437</v>
          </cell>
          <cell r="J423">
            <v>0</v>
          </cell>
          <cell r="K423">
            <v>40</v>
          </cell>
          <cell r="L423">
            <v>40</v>
          </cell>
          <cell r="M423">
            <v>134</v>
          </cell>
          <cell r="N423">
            <v>102</v>
          </cell>
          <cell r="AE423">
            <v>169</v>
          </cell>
          <cell r="AF423">
            <v>188</v>
          </cell>
          <cell r="AG423">
            <v>19</v>
          </cell>
          <cell r="AH423">
            <v>0</v>
          </cell>
          <cell r="AI423">
            <v>120</v>
          </cell>
          <cell r="AJ423">
            <v>11</v>
          </cell>
          <cell r="AK423">
            <v>131</v>
          </cell>
          <cell r="AL423">
            <v>46</v>
          </cell>
          <cell r="AM423">
            <v>1</v>
          </cell>
          <cell r="AN423">
            <v>380</v>
          </cell>
          <cell r="AO423">
            <v>8</v>
          </cell>
        </row>
        <row r="424">
          <cell r="B424" t="str">
            <v>กงหรา</v>
          </cell>
          <cell r="C424">
            <v>1174</v>
          </cell>
          <cell r="D424">
            <v>1174</v>
          </cell>
          <cell r="E424">
            <v>799</v>
          </cell>
          <cell r="F424">
            <v>799</v>
          </cell>
          <cell r="G424">
            <v>416.72</v>
          </cell>
          <cell r="H424">
            <v>0</v>
          </cell>
          <cell r="I424">
            <v>522</v>
          </cell>
          <cell r="J424">
            <v>0</v>
          </cell>
          <cell r="K424">
            <v>613</v>
          </cell>
          <cell r="L424">
            <v>613</v>
          </cell>
          <cell r="M424">
            <v>532</v>
          </cell>
          <cell r="N424">
            <v>406</v>
          </cell>
          <cell r="O424">
            <v>2928</v>
          </cell>
          <cell r="P424">
            <v>14</v>
          </cell>
          <cell r="Q424">
            <v>18</v>
          </cell>
          <cell r="U424">
            <v>4</v>
          </cell>
          <cell r="V424">
            <v>0</v>
          </cell>
          <cell r="W424">
            <v>0</v>
          </cell>
          <cell r="X424">
            <v>0</v>
          </cell>
          <cell r="Y424">
            <v>8</v>
          </cell>
          <cell r="Z424">
            <v>8</v>
          </cell>
          <cell r="AA424">
            <v>8</v>
          </cell>
          <cell r="AB424">
            <v>0.4</v>
          </cell>
          <cell r="AC424">
            <v>1000</v>
          </cell>
          <cell r="AD424">
            <v>50</v>
          </cell>
          <cell r="AE424">
            <v>1174</v>
          </cell>
          <cell r="AF424">
            <v>1213</v>
          </cell>
          <cell r="AG424">
            <v>39</v>
          </cell>
          <cell r="AH424">
            <v>0</v>
          </cell>
          <cell r="AI424">
            <v>799</v>
          </cell>
          <cell r="AJ424">
            <v>68</v>
          </cell>
          <cell r="AK424">
            <v>867</v>
          </cell>
          <cell r="AL424">
            <v>507</v>
          </cell>
          <cell r="AM424">
            <v>2</v>
          </cell>
          <cell r="AN424">
            <v>635</v>
          </cell>
          <cell r="AO424">
            <v>2</v>
          </cell>
        </row>
        <row r="425">
          <cell r="B425" t="str">
            <v>ตะโหมด</v>
          </cell>
          <cell r="C425">
            <v>980</v>
          </cell>
          <cell r="D425">
            <v>980</v>
          </cell>
          <cell r="E425">
            <v>438</v>
          </cell>
          <cell r="F425">
            <v>438</v>
          </cell>
          <cell r="G425">
            <v>251.07</v>
          </cell>
          <cell r="H425">
            <v>0</v>
          </cell>
          <cell r="I425">
            <v>573</v>
          </cell>
          <cell r="J425">
            <v>0</v>
          </cell>
          <cell r="K425">
            <v>876</v>
          </cell>
          <cell r="L425">
            <v>876</v>
          </cell>
          <cell r="M425">
            <v>491</v>
          </cell>
          <cell r="N425">
            <v>318</v>
          </cell>
          <cell r="O425">
            <v>2599</v>
          </cell>
          <cell r="P425">
            <v>10</v>
          </cell>
          <cell r="Q425">
            <v>12</v>
          </cell>
          <cell r="U425">
            <v>2</v>
          </cell>
          <cell r="V425">
            <v>2</v>
          </cell>
          <cell r="W425">
            <v>0</v>
          </cell>
          <cell r="X425">
            <v>0</v>
          </cell>
          <cell r="Y425">
            <v>10</v>
          </cell>
          <cell r="Z425">
            <v>10</v>
          </cell>
          <cell r="AA425">
            <v>26</v>
          </cell>
          <cell r="AB425">
            <v>4</v>
          </cell>
          <cell r="AC425">
            <v>2600</v>
          </cell>
          <cell r="AD425">
            <v>400</v>
          </cell>
          <cell r="AE425">
            <v>980</v>
          </cell>
          <cell r="AF425">
            <v>1024</v>
          </cell>
          <cell r="AG425">
            <v>44</v>
          </cell>
          <cell r="AH425">
            <v>0</v>
          </cell>
          <cell r="AI425">
            <v>429</v>
          </cell>
          <cell r="AJ425">
            <v>322</v>
          </cell>
          <cell r="AK425">
            <v>751</v>
          </cell>
          <cell r="AL425">
            <v>219</v>
          </cell>
          <cell r="AM425">
            <v>2</v>
          </cell>
          <cell r="AN425">
            <v>510</v>
          </cell>
          <cell r="AO425">
            <v>3</v>
          </cell>
        </row>
        <row r="426">
          <cell r="B426" t="str">
            <v>ศรีบรรพต</v>
          </cell>
          <cell r="C426">
            <v>687</v>
          </cell>
          <cell r="D426">
            <v>683</v>
          </cell>
          <cell r="E426">
            <v>415</v>
          </cell>
          <cell r="F426">
            <v>415</v>
          </cell>
          <cell r="G426">
            <v>89</v>
          </cell>
          <cell r="H426">
            <v>0</v>
          </cell>
          <cell r="I426">
            <v>214</v>
          </cell>
          <cell r="J426">
            <v>0</v>
          </cell>
          <cell r="K426">
            <v>707</v>
          </cell>
          <cell r="L426">
            <v>707</v>
          </cell>
          <cell r="M426">
            <v>583</v>
          </cell>
          <cell r="N426">
            <v>271</v>
          </cell>
          <cell r="O426">
            <v>5730</v>
          </cell>
          <cell r="P426">
            <v>25</v>
          </cell>
          <cell r="Q426">
            <v>30</v>
          </cell>
          <cell r="U426">
            <v>5</v>
          </cell>
          <cell r="V426">
            <v>0</v>
          </cell>
          <cell r="W426">
            <v>0</v>
          </cell>
          <cell r="X426">
            <v>0</v>
          </cell>
          <cell r="Y426">
            <v>4</v>
          </cell>
          <cell r="Z426">
            <v>4</v>
          </cell>
          <cell r="AA426">
            <v>4</v>
          </cell>
          <cell r="AB426">
            <v>1</v>
          </cell>
          <cell r="AC426">
            <v>1000</v>
          </cell>
          <cell r="AD426">
            <v>250</v>
          </cell>
          <cell r="AE426">
            <v>921</v>
          </cell>
          <cell r="AF426">
            <v>984</v>
          </cell>
          <cell r="AG426">
            <v>63</v>
          </cell>
          <cell r="AH426">
            <v>0</v>
          </cell>
          <cell r="AI426">
            <v>491</v>
          </cell>
          <cell r="AJ426">
            <v>78</v>
          </cell>
          <cell r="AK426">
            <v>569</v>
          </cell>
          <cell r="AL426">
            <v>238</v>
          </cell>
          <cell r="AM426">
            <v>3</v>
          </cell>
          <cell r="AN426">
            <v>485</v>
          </cell>
          <cell r="AO426">
            <v>5</v>
          </cell>
        </row>
        <row r="427">
          <cell r="B427" t="str">
            <v>ป่าบอน</v>
          </cell>
          <cell r="C427">
            <v>345</v>
          </cell>
          <cell r="D427">
            <v>351</v>
          </cell>
          <cell r="E427">
            <v>163</v>
          </cell>
          <cell r="F427">
            <v>163</v>
          </cell>
          <cell r="G427">
            <v>54.284999999999997</v>
          </cell>
          <cell r="H427">
            <v>0</v>
          </cell>
          <cell r="I427">
            <v>333</v>
          </cell>
          <cell r="J427">
            <v>0</v>
          </cell>
          <cell r="K427">
            <v>211</v>
          </cell>
          <cell r="L427">
            <v>211</v>
          </cell>
          <cell r="M427">
            <v>300</v>
          </cell>
          <cell r="N427">
            <v>213</v>
          </cell>
          <cell r="O427">
            <v>1064</v>
          </cell>
          <cell r="AE427">
            <v>354</v>
          </cell>
          <cell r="AF427">
            <v>320</v>
          </cell>
          <cell r="AG427">
            <v>34</v>
          </cell>
          <cell r="AH427">
            <v>68</v>
          </cell>
          <cell r="AI427">
            <v>127</v>
          </cell>
          <cell r="AJ427">
            <v>15</v>
          </cell>
          <cell r="AK427">
            <v>98</v>
          </cell>
          <cell r="AL427">
            <v>43</v>
          </cell>
          <cell r="AM427">
            <v>1</v>
          </cell>
          <cell r="AN427">
            <v>341</v>
          </cell>
          <cell r="AO427">
            <v>10</v>
          </cell>
        </row>
        <row r="428">
          <cell r="B428" t="str">
            <v>ป่าพะยอม</v>
          </cell>
          <cell r="C428">
            <v>525</v>
          </cell>
          <cell r="D428">
            <v>525</v>
          </cell>
          <cell r="E428">
            <v>297</v>
          </cell>
          <cell r="F428">
            <v>297</v>
          </cell>
          <cell r="G428">
            <v>166.768</v>
          </cell>
          <cell r="H428">
            <v>0</v>
          </cell>
          <cell r="I428">
            <v>562</v>
          </cell>
          <cell r="J428">
            <v>0</v>
          </cell>
          <cell r="K428">
            <v>525</v>
          </cell>
          <cell r="L428">
            <v>525</v>
          </cell>
          <cell r="M428">
            <v>785</v>
          </cell>
          <cell r="N428">
            <v>511</v>
          </cell>
          <cell r="O428">
            <v>3102</v>
          </cell>
          <cell r="P428">
            <v>6</v>
          </cell>
          <cell r="Q428">
            <v>6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5</v>
          </cell>
          <cell r="Z428">
            <v>5</v>
          </cell>
          <cell r="AA428">
            <v>12</v>
          </cell>
          <cell r="AB428">
            <v>2</v>
          </cell>
          <cell r="AC428">
            <v>2400</v>
          </cell>
          <cell r="AD428">
            <v>400</v>
          </cell>
          <cell r="AE428">
            <v>790</v>
          </cell>
          <cell r="AF428">
            <v>845</v>
          </cell>
          <cell r="AG428">
            <v>55</v>
          </cell>
          <cell r="AH428">
            <v>0</v>
          </cell>
          <cell r="AI428">
            <v>333</v>
          </cell>
          <cell r="AJ428">
            <v>107</v>
          </cell>
          <cell r="AK428">
            <v>440</v>
          </cell>
          <cell r="AL428">
            <v>171</v>
          </cell>
          <cell r="AM428">
            <v>34</v>
          </cell>
          <cell r="AN428">
            <v>513</v>
          </cell>
          <cell r="AO428">
            <v>77</v>
          </cell>
        </row>
        <row r="429">
          <cell r="B429" t="str">
            <v>บางแก้ว</v>
          </cell>
          <cell r="C429">
            <v>225</v>
          </cell>
          <cell r="D429">
            <v>220</v>
          </cell>
          <cell r="E429">
            <v>130</v>
          </cell>
          <cell r="F429">
            <v>130</v>
          </cell>
          <cell r="G429">
            <v>31.471</v>
          </cell>
          <cell r="H429">
            <v>0</v>
          </cell>
          <cell r="I429">
            <v>242</v>
          </cell>
          <cell r="J429">
            <v>0</v>
          </cell>
          <cell r="K429">
            <v>163</v>
          </cell>
          <cell r="L429">
            <v>163</v>
          </cell>
          <cell r="M429">
            <v>184</v>
          </cell>
          <cell r="N429">
            <v>154</v>
          </cell>
          <cell r="O429">
            <v>1419</v>
          </cell>
          <cell r="AE429">
            <v>220</v>
          </cell>
          <cell r="AF429">
            <v>245</v>
          </cell>
          <cell r="AG429">
            <v>25</v>
          </cell>
          <cell r="AH429">
            <v>0</v>
          </cell>
          <cell r="AI429">
            <v>130</v>
          </cell>
          <cell r="AJ429">
            <v>0</v>
          </cell>
          <cell r="AK429">
            <v>130</v>
          </cell>
          <cell r="AL429">
            <v>59</v>
          </cell>
          <cell r="AM429">
            <v>0</v>
          </cell>
          <cell r="AN429">
            <v>455</v>
          </cell>
          <cell r="AO429">
            <v>0</v>
          </cell>
        </row>
        <row r="430">
          <cell r="B430" t="str">
            <v>ศรีนครินทร์</v>
          </cell>
          <cell r="C430">
            <v>821</v>
          </cell>
          <cell r="D430">
            <v>821</v>
          </cell>
          <cell r="E430">
            <v>695</v>
          </cell>
          <cell r="F430">
            <v>695</v>
          </cell>
          <cell r="G430">
            <v>433.13</v>
          </cell>
          <cell r="H430">
            <v>0</v>
          </cell>
          <cell r="I430">
            <v>623</v>
          </cell>
          <cell r="J430">
            <v>0</v>
          </cell>
          <cell r="K430">
            <v>305</v>
          </cell>
          <cell r="L430">
            <v>305</v>
          </cell>
          <cell r="M430">
            <v>316</v>
          </cell>
          <cell r="N430">
            <v>325</v>
          </cell>
          <cell r="O430">
            <v>2035</v>
          </cell>
          <cell r="P430">
            <v>19</v>
          </cell>
          <cell r="Q430">
            <v>19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1</v>
          </cell>
          <cell r="Z430">
            <v>1</v>
          </cell>
          <cell r="AA430">
            <v>2</v>
          </cell>
          <cell r="AB430">
            <v>0</v>
          </cell>
          <cell r="AC430">
            <v>2000</v>
          </cell>
          <cell r="AD430">
            <v>0</v>
          </cell>
          <cell r="AE430">
            <v>896</v>
          </cell>
          <cell r="AF430">
            <v>930</v>
          </cell>
          <cell r="AG430">
            <v>34</v>
          </cell>
          <cell r="AH430">
            <v>0</v>
          </cell>
          <cell r="AI430">
            <v>716</v>
          </cell>
          <cell r="AJ430">
            <v>105</v>
          </cell>
          <cell r="AK430">
            <v>821</v>
          </cell>
          <cell r="AL430">
            <v>329</v>
          </cell>
          <cell r="AM430">
            <v>21</v>
          </cell>
          <cell r="AN430">
            <v>460</v>
          </cell>
          <cell r="AO430">
            <v>26</v>
          </cell>
        </row>
        <row r="431">
          <cell r="B431" t="str">
            <v>สงขลา</v>
          </cell>
          <cell r="C431">
            <v>15574</v>
          </cell>
          <cell r="D431">
            <v>14320</v>
          </cell>
          <cell r="E431">
            <v>12349</v>
          </cell>
          <cell r="F431">
            <v>10827</v>
          </cell>
          <cell r="G431">
            <v>10767.540999999999</v>
          </cell>
          <cell r="H431">
            <v>45.45</v>
          </cell>
          <cell r="I431">
            <v>872</v>
          </cell>
          <cell r="J431">
            <v>4</v>
          </cell>
          <cell r="K431">
            <v>9661</v>
          </cell>
          <cell r="L431">
            <v>9661</v>
          </cell>
          <cell r="M431">
            <v>10410</v>
          </cell>
          <cell r="N431">
            <v>7154</v>
          </cell>
          <cell r="O431">
            <v>25987</v>
          </cell>
          <cell r="P431">
            <v>250</v>
          </cell>
          <cell r="Q431">
            <v>264</v>
          </cell>
          <cell r="U431">
            <v>16</v>
          </cell>
          <cell r="V431">
            <v>16</v>
          </cell>
          <cell r="W431">
            <v>2</v>
          </cell>
          <cell r="X431">
            <v>1</v>
          </cell>
          <cell r="Y431">
            <v>63</v>
          </cell>
          <cell r="Z431">
            <v>64</v>
          </cell>
          <cell r="AA431">
            <v>44</v>
          </cell>
          <cell r="AB431">
            <v>14.76</v>
          </cell>
          <cell r="AC431">
            <v>698</v>
          </cell>
          <cell r="AD431">
            <v>231</v>
          </cell>
          <cell r="AE431">
            <v>19694</v>
          </cell>
          <cell r="AF431">
            <v>21589</v>
          </cell>
          <cell r="AG431">
            <v>1925</v>
          </cell>
          <cell r="AH431">
            <v>30</v>
          </cell>
          <cell r="AI431">
            <v>15879.316770186335</v>
          </cell>
          <cell r="AJ431">
            <v>1085</v>
          </cell>
          <cell r="AK431">
            <v>16934.316770186335</v>
          </cell>
          <cell r="AL431">
            <v>13437</v>
          </cell>
          <cell r="AM431">
            <v>5920</v>
          </cell>
          <cell r="AN431">
            <v>846</v>
          </cell>
          <cell r="AO431">
            <v>350</v>
          </cell>
        </row>
        <row r="432">
          <cell r="B432" t="str">
            <v>เมืองสงขลา</v>
          </cell>
          <cell r="C432">
            <v>153</v>
          </cell>
          <cell r="E432">
            <v>153</v>
          </cell>
          <cell r="G432">
            <v>96</v>
          </cell>
          <cell r="I432">
            <v>627</v>
          </cell>
          <cell r="J432" t="str">
            <v/>
          </cell>
          <cell r="K432">
            <v>116</v>
          </cell>
          <cell r="L432">
            <v>116</v>
          </cell>
          <cell r="M432">
            <v>190</v>
          </cell>
          <cell r="N432">
            <v>99</v>
          </cell>
          <cell r="AE432">
            <v>329</v>
          </cell>
          <cell r="AF432">
            <v>333</v>
          </cell>
          <cell r="AG432">
            <v>4</v>
          </cell>
          <cell r="AI432">
            <v>176</v>
          </cell>
          <cell r="AJ432">
            <v>0</v>
          </cell>
          <cell r="AK432">
            <v>176</v>
          </cell>
          <cell r="AL432">
            <v>127</v>
          </cell>
          <cell r="AM432">
            <v>24</v>
          </cell>
          <cell r="AN432">
            <v>722</v>
          </cell>
          <cell r="AO432">
            <v>136</v>
          </cell>
        </row>
        <row r="433">
          <cell r="B433" t="str">
            <v>จะนะ</v>
          </cell>
          <cell r="C433">
            <v>1048</v>
          </cell>
          <cell r="D433">
            <v>1048</v>
          </cell>
          <cell r="E433">
            <v>919</v>
          </cell>
          <cell r="F433">
            <v>919</v>
          </cell>
          <cell r="G433">
            <v>697.57799999999997</v>
          </cell>
          <cell r="H433">
            <v>0</v>
          </cell>
          <cell r="I433">
            <v>759</v>
          </cell>
          <cell r="J433">
            <v>0</v>
          </cell>
          <cell r="K433">
            <v>1154</v>
          </cell>
          <cell r="L433">
            <v>1154</v>
          </cell>
          <cell r="M433">
            <v>1042</v>
          </cell>
          <cell r="N433">
            <v>524</v>
          </cell>
          <cell r="O433">
            <v>1754</v>
          </cell>
          <cell r="P433">
            <v>25</v>
          </cell>
          <cell r="Q433">
            <v>27</v>
          </cell>
          <cell r="U433">
            <v>2</v>
          </cell>
          <cell r="V433">
            <v>1</v>
          </cell>
          <cell r="W433">
            <v>0</v>
          </cell>
          <cell r="X433">
            <v>0</v>
          </cell>
          <cell r="Y433">
            <v>15</v>
          </cell>
          <cell r="Z433">
            <v>15</v>
          </cell>
          <cell r="AA433">
            <v>11</v>
          </cell>
          <cell r="AB433">
            <v>1</v>
          </cell>
          <cell r="AC433">
            <v>733</v>
          </cell>
          <cell r="AD433">
            <v>67</v>
          </cell>
          <cell r="AE433">
            <v>1447</v>
          </cell>
          <cell r="AF433">
            <v>1567</v>
          </cell>
          <cell r="AG433">
            <v>120</v>
          </cell>
          <cell r="AI433">
            <v>1114</v>
          </cell>
          <cell r="AJ433">
            <v>26</v>
          </cell>
          <cell r="AK433">
            <v>1140</v>
          </cell>
          <cell r="AL433">
            <v>1020</v>
          </cell>
          <cell r="AM433">
            <v>397</v>
          </cell>
          <cell r="AN433">
            <v>916</v>
          </cell>
          <cell r="AO433">
            <v>348</v>
          </cell>
        </row>
        <row r="434">
          <cell r="B434" t="str">
            <v>เทพา</v>
          </cell>
          <cell r="C434">
            <v>794</v>
          </cell>
          <cell r="D434">
            <v>794</v>
          </cell>
          <cell r="E434">
            <v>385</v>
          </cell>
          <cell r="F434">
            <v>385</v>
          </cell>
          <cell r="G434">
            <v>469.08</v>
          </cell>
          <cell r="H434">
            <v>0</v>
          </cell>
          <cell r="I434">
            <v>1218</v>
          </cell>
          <cell r="J434">
            <v>0</v>
          </cell>
          <cell r="K434">
            <v>317</v>
          </cell>
          <cell r="L434">
            <v>317</v>
          </cell>
          <cell r="M434">
            <v>677</v>
          </cell>
          <cell r="N434">
            <v>370</v>
          </cell>
          <cell r="P434">
            <v>24</v>
          </cell>
          <cell r="Q434">
            <v>28</v>
          </cell>
          <cell r="U434">
            <v>4</v>
          </cell>
          <cell r="V434">
            <v>2</v>
          </cell>
          <cell r="W434">
            <v>0</v>
          </cell>
          <cell r="X434">
            <v>0</v>
          </cell>
          <cell r="Y434">
            <v>5</v>
          </cell>
          <cell r="Z434">
            <v>5</v>
          </cell>
          <cell r="AA434">
            <v>2</v>
          </cell>
          <cell r="AB434">
            <v>0.49</v>
          </cell>
          <cell r="AC434">
            <v>400</v>
          </cell>
          <cell r="AD434">
            <v>98</v>
          </cell>
          <cell r="AE434">
            <v>847</v>
          </cell>
          <cell r="AF434">
            <v>1025</v>
          </cell>
          <cell r="AG434">
            <v>178</v>
          </cell>
          <cell r="AI434">
            <v>618</v>
          </cell>
          <cell r="AJ434">
            <v>6</v>
          </cell>
          <cell r="AK434">
            <v>624</v>
          </cell>
          <cell r="AL434">
            <v>574</v>
          </cell>
          <cell r="AM434">
            <v>174</v>
          </cell>
          <cell r="AN434">
            <v>929</v>
          </cell>
          <cell r="AO434">
            <v>279</v>
          </cell>
        </row>
        <row r="435">
          <cell r="B435" t="str">
            <v>นาทวี</v>
          </cell>
          <cell r="C435">
            <v>2300</v>
          </cell>
          <cell r="D435">
            <v>2300</v>
          </cell>
          <cell r="E435">
            <v>1949</v>
          </cell>
          <cell r="F435">
            <v>1949</v>
          </cell>
          <cell r="G435">
            <v>1817.386</v>
          </cell>
          <cell r="H435">
            <v>0</v>
          </cell>
          <cell r="I435">
            <v>932</v>
          </cell>
          <cell r="J435">
            <v>0</v>
          </cell>
          <cell r="K435">
            <v>2106</v>
          </cell>
          <cell r="L435">
            <v>2106</v>
          </cell>
          <cell r="M435">
            <v>1979</v>
          </cell>
          <cell r="N435">
            <v>1653</v>
          </cell>
          <cell r="O435">
            <v>10120</v>
          </cell>
          <cell r="P435">
            <v>50</v>
          </cell>
          <cell r="Q435">
            <v>52</v>
          </cell>
          <cell r="U435">
            <v>4</v>
          </cell>
          <cell r="V435">
            <v>1</v>
          </cell>
          <cell r="W435">
            <v>2</v>
          </cell>
          <cell r="X435">
            <v>1</v>
          </cell>
          <cell r="Y435">
            <v>8</v>
          </cell>
          <cell r="Z435">
            <v>8</v>
          </cell>
          <cell r="AA435">
            <v>12</v>
          </cell>
          <cell r="AB435">
            <v>6</v>
          </cell>
          <cell r="AC435">
            <v>1500</v>
          </cell>
          <cell r="AD435">
            <v>750</v>
          </cell>
          <cell r="AE435">
            <v>6529</v>
          </cell>
          <cell r="AF435">
            <v>7291</v>
          </cell>
          <cell r="AG435">
            <v>762</v>
          </cell>
          <cell r="AI435">
            <v>5666</v>
          </cell>
          <cell r="AJ435">
            <v>238</v>
          </cell>
          <cell r="AK435">
            <v>5904</v>
          </cell>
          <cell r="AL435">
            <v>4708</v>
          </cell>
          <cell r="AM435">
            <v>2362</v>
          </cell>
          <cell r="AN435">
            <v>831</v>
          </cell>
          <cell r="AO435">
            <v>400</v>
          </cell>
        </row>
        <row r="436">
          <cell r="B436" t="str">
            <v>ระโนด</v>
          </cell>
          <cell r="C436">
            <v>1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 t="str">
            <v/>
          </cell>
          <cell r="J436" t="str">
            <v/>
          </cell>
          <cell r="K436">
            <v>0</v>
          </cell>
          <cell r="L436">
            <v>0</v>
          </cell>
          <cell r="M436">
            <v>2</v>
          </cell>
          <cell r="N436">
            <v>0</v>
          </cell>
          <cell r="AE436">
            <v>0</v>
          </cell>
          <cell r="AF436">
            <v>0</v>
          </cell>
          <cell r="AG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</row>
        <row r="437">
          <cell r="B437" t="str">
            <v>รัตภูมิ</v>
          </cell>
          <cell r="C437">
            <v>2222</v>
          </cell>
          <cell r="E437">
            <v>1563</v>
          </cell>
          <cell r="G437">
            <v>2837.39</v>
          </cell>
          <cell r="I437">
            <v>1815</v>
          </cell>
          <cell r="J437" t="str">
            <v/>
          </cell>
          <cell r="K437">
            <v>739</v>
          </cell>
          <cell r="L437">
            <v>739</v>
          </cell>
          <cell r="M437">
            <v>619</v>
          </cell>
          <cell r="N437">
            <v>138</v>
          </cell>
          <cell r="O437">
            <v>1847</v>
          </cell>
          <cell r="P437">
            <v>56</v>
          </cell>
          <cell r="Q437">
            <v>56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3</v>
          </cell>
          <cell r="Z437">
            <v>3</v>
          </cell>
          <cell r="AA437">
            <v>2</v>
          </cell>
          <cell r="AB437">
            <v>0.27</v>
          </cell>
          <cell r="AC437">
            <v>667</v>
          </cell>
          <cell r="AD437">
            <v>90</v>
          </cell>
          <cell r="AE437">
            <v>2205</v>
          </cell>
          <cell r="AF437">
            <v>2205</v>
          </cell>
          <cell r="AG437">
            <v>0</v>
          </cell>
          <cell r="AI437">
            <v>1763</v>
          </cell>
          <cell r="AJ437">
            <v>275</v>
          </cell>
          <cell r="AK437">
            <v>2038</v>
          </cell>
          <cell r="AL437">
            <v>1509</v>
          </cell>
          <cell r="AM437">
            <v>306</v>
          </cell>
          <cell r="AN437">
            <v>856</v>
          </cell>
          <cell r="AO437">
            <v>150</v>
          </cell>
        </row>
        <row r="438">
          <cell r="B438" t="str">
            <v>สะเดา</v>
          </cell>
          <cell r="C438">
            <v>1920</v>
          </cell>
          <cell r="D438">
            <v>2362</v>
          </cell>
          <cell r="E438">
            <v>1104</v>
          </cell>
          <cell r="F438">
            <v>1300</v>
          </cell>
          <cell r="G438">
            <v>403.8</v>
          </cell>
          <cell r="H438">
            <v>0</v>
          </cell>
          <cell r="I438">
            <v>366</v>
          </cell>
          <cell r="J438">
            <v>0</v>
          </cell>
          <cell r="K438">
            <v>766</v>
          </cell>
          <cell r="L438">
            <v>766</v>
          </cell>
          <cell r="M438">
            <v>1493</v>
          </cell>
          <cell r="N438">
            <v>1008</v>
          </cell>
          <cell r="O438">
            <v>2716</v>
          </cell>
          <cell r="P438">
            <v>18</v>
          </cell>
          <cell r="Q438">
            <v>18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4</v>
          </cell>
          <cell r="Z438">
            <v>5</v>
          </cell>
          <cell r="AA438">
            <v>4</v>
          </cell>
          <cell r="AB438">
            <v>2</v>
          </cell>
          <cell r="AC438">
            <v>1000</v>
          </cell>
          <cell r="AD438">
            <v>400</v>
          </cell>
          <cell r="AE438">
            <v>1773</v>
          </cell>
          <cell r="AF438">
            <v>2191</v>
          </cell>
          <cell r="AG438">
            <v>418</v>
          </cell>
          <cell r="AI438">
            <v>1067.3167701863354</v>
          </cell>
          <cell r="AJ438">
            <v>161</v>
          </cell>
          <cell r="AK438">
            <v>1228.3167701863354</v>
          </cell>
          <cell r="AL438">
            <v>875</v>
          </cell>
          <cell r="AM438">
            <v>735</v>
          </cell>
          <cell r="AN438">
            <v>820</v>
          </cell>
          <cell r="AO438">
            <v>598</v>
          </cell>
        </row>
        <row r="439">
          <cell r="B439" t="str">
            <v>สะบ้าย้อย</v>
          </cell>
          <cell r="C439">
            <v>5207</v>
          </cell>
          <cell r="D439">
            <v>5846</v>
          </cell>
          <cell r="E439">
            <v>4572</v>
          </cell>
          <cell r="F439">
            <v>4570</v>
          </cell>
          <cell r="G439">
            <v>2643.4</v>
          </cell>
          <cell r="H439">
            <v>0</v>
          </cell>
          <cell r="I439">
            <v>578</v>
          </cell>
          <cell r="J439">
            <v>0</v>
          </cell>
          <cell r="K439">
            <v>2601</v>
          </cell>
          <cell r="L439">
            <v>2601</v>
          </cell>
          <cell r="M439">
            <v>2395</v>
          </cell>
          <cell r="N439">
            <v>1745</v>
          </cell>
          <cell r="O439">
            <v>8317</v>
          </cell>
          <cell r="P439">
            <v>48</v>
          </cell>
          <cell r="Q439">
            <v>51</v>
          </cell>
          <cell r="U439">
            <v>3</v>
          </cell>
          <cell r="V439">
            <v>8</v>
          </cell>
          <cell r="W439">
            <v>0</v>
          </cell>
          <cell r="X439">
            <v>0</v>
          </cell>
          <cell r="Y439">
            <v>7</v>
          </cell>
          <cell r="Z439">
            <v>7</v>
          </cell>
          <cell r="AA439">
            <v>7</v>
          </cell>
          <cell r="AB439">
            <v>2</v>
          </cell>
          <cell r="AC439">
            <v>1000</v>
          </cell>
          <cell r="AD439">
            <v>286</v>
          </cell>
          <cell r="AE439">
            <v>4721</v>
          </cell>
          <cell r="AF439">
            <v>4731</v>
          </cell>
          <cell r="AG439">
            <v>40</v>
          </cell>
          <cell r="AH439">
            <v>30</v>
          </cell>
          <cell r="AI439">
            <v>3857</v>
          </cell>
          <cell r="AJ439">
            <v>248</v>
          </cell>
          <cell r="AK439">
            <v>4075</v>
          </cell>
          <cell r="AL439">
            <v>3479</v>
          </cell>
          <cell r="AM439">
            <v>1610</v>
          </cell>
          <cell r="AN439">
            <v>902</v>
          </cell>
          <cell r="AO439">
            <v>395</v>
          </cell>
        </row>
        <row r="440">
          <cell r="B440" t="str">
            <v>สทิงพระ</v>
          </cell>
          <cell r="C440">
            <v>1</v>
          </cell>
          <cell r="D440">
            <v>1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J440" t="str">
            <v/>
          </cell>
          <cell r="K440">
            <v>0</v>
          </cell>
          <cell r="L440">
            <v>0</v>
          </cell>
          <cell r="M440">
            <v>4</v>
          </cell>
          <cell r="N440">
            <v>2</v>
          </cell>
          <cell r="AE440">
            <v>0</v>
          </cell>
          <cell r="AF440">
            <v>0</v>
          </cell>
          <cell r="AG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</row>
        <row r="441">
          <cell r="B441" t="str">
            <v>หาดใหญ่</v>
          </cell>
          <cell r="C441">
            <v>787</v>
          </cell>
          <cell r="D441">
            <v>787</v>
          </cell>
          <cell r="E441">
            <v>747</v>
          </cell>
          <cell r="F441">
            <v>747</v>
          </cell>
          <cell r="G441">
            <v>1395</v>
          </cell>
          <cell r="H441">
            <v>0</v>
          </cell>
          <cell r="I441">
            <v>1867</v>
          </cell>
          <cell r="J441">
            <v>0</v>
          </cell>
          <cell r="K441">
            <v>733</v>
          </cell>
          <cell r="L441">
            <v>733</v>
          </cell>
          <cell r="M441">
            <v>953</v>
          </cell>
          <cell r="N441">
            <v>814</v>
          </cell>
          <cell r="O441">
            <v>1130</v>
          </cell>
          <cell r="P441">
            <v>24</v>
          </cell>
          <cell r="Q441">
            <v>24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19</v>
          </cell>
          <cell r="Z441">
            <v>19</v>
          </cell>
          <cell r="AA441">
            <v>5</v>
          </cell>
          <cell r="AB441">
            <v>2</v>
          </cell>
          <cell r="AC441">
            <v>263</v>
          </cell>
          <cell r="AD441">
            <v>105</v>
          </cell>
          <cell r="AE441">
            <v>605</v>
          </cell>
          <cell r="AF441">
            <v>846</v>
          </cell>
          <cell r="AG441">
            <v>241</v>
          </cell>
          <cell r="AI441">
            <v>555</v>
          </cell>
          <cell r="AJ441">
            <v>50</v>
          </cell>
          <cell r="AK441">
            <v>605</v>
          </cell>
          <cell r="AL441">
            <v>280</v>
          </cell>
          <cell r="AM441">
            <v>121</v>
          </cell>
          <cell r="AN441">
            <v>505</v>
          </cell>
          <cell r="AO441">
            <v>200</v>
          </cell>
        </row>
        <row r="442">
          <cell r="B442" t="str">
            <v>กระแสสินธุ์</v>
          </cell>
          <cell r="C442">
            <v>80</v>
          </cell>
          <cell r="D442">
            <v>80</v>
          </cell>
          <cell r="E442">
            <v>10</v>
          </cell>
          <cell r="F442">
            <v>10</v>
          </cell>
          <cell r="G442">
            <v>11</v>
          </cell>
          <cell r="H442">
            <v>0</v>
          </cell>
          <cell r="I442">
            <v>1100</v>
          </cell>
          <cell r="J442">
            <v>0</v>
          </cell>
          <cell r="K442">
            <v>68</v>
          </cell>
          <cell r="L442">
            <v>68</v>
          </cell>
          <cell r="M442">
            <v>35</v>
          </cell>
          <cell r="N442">
            <v>2</v>
          </cell>
          <cell r="AE442">
            <v>0</v>
          </cell>
          <cell r="AF442">
            <v>0</v>
          </cell>
          <cell r="AG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</row>
        <row r="443">
          <cell r="B443" t="str">
            <v>นาหม่อม</v>
          </cell>
          <cell r="C443">
            <v>556</v>
          </cell>
          <cell r="D443">
            <v>562</v>
          </cell>
          <cell r="E443">
            <v>519</v>
          </cell>
          <cell r="F443">
            <v>519</v>
          </cell>
          <cell r="G443">
            <v>0</v>
          </cell>
          <cell r="H443">
            <v>45.45</v>
          </cell>
          <cell r="I443">
            <v>0</v>
          </cell>
          <cell r="J443">
            <v>88</v>
          </cell>
          <cell r="K443">
            <v>708</v>
          </cell>
          <cell r="L443">
            <v>708</v>
          </cell>
          <cell r="M443">
            <v>459</v>
          </cell>
          <cell r="N443">
            <v>450</v>
          </cell>
          <cell r="O443">
            <v>103</v>
          </cell>
          <cell r="P443">
            <v>5</v>
          </cell>
          <cell r="Q443">
            <v>8</v>
          </cell>
          <cell r="U443">
            <v>3</v>
          </cell>
          <cell r="V443">
            <v>4</v>
          </cell>
          <cell r="W443">
            <v>0</v>
          </cell>
          <cell r="X443">
            <v>0</v>
          </cell>
          <cell r="Y443">
            <v>2</v>
          </cell>
          <cell r="Z443">
            <v>2</v>
          </cell>
          <cell r="AA443">
            <v>1</v>
          </cell>
          <cell r="AB443">
            <v>1</v>
          </cell>
          <cell r="AC443">
            <v>500</v>
          </cell>
          <cell r="AD443">
            <v>500</v>
          </cell>
          <cell r="AE443">
            <v>636</v>
          </cell>
          <cell r="AF443">
            <v>664</v>
          </cell>
          <cell r="AG443">
            <v>28</v>
          </cell>
          <cell r="AI443">
            <v>626</v>
          </cell>
          <cell r="AJ443">
            <v>10</v>
          </cell>
          <cell r="AK443">
            <v>636</v>
          </cell>
          <cell r="AL443">
            <v>524</v>
          </cell>
          <cell r="AM443">
            <v>89</v>
          </cell>
          <cell r="AN443">
            <v>837</v>
          </cell>
          <cell r="AO443">
            <v>140</v>
          </cell>
        </row>
        <row r="444">
          <cell r="B444" t="str">
            <v>ควนเนียง</v>
          </cell>
          <cell r="C444">
            <v>53</v>
          </cell>
          <cell r="D444">
            <v>88</v>
          </cell>
          <cell r="E444">
            <v>10</v>
          </cell>
          <cell r="F444">
            <v>10</v>
          </cell>
          <cell r="G444">
            <v>15.5</v>
          </cell>
          <cell r="H444">
            <v>0</v>
          </cell>
          <cell r="I444">
            <v>1550</v>
          </cell>
          <cell r="J444">
            <v>0</v>
          </cell>
          <cell r="K444">
            <v>35</v>
          </cell>
          <cell r="L444">
            <v>35</v>
          </cell>
          <cell r="M444">
            <v>60</v>
          </cell>
          <cell r="N444">
            <v>75</v>
          </cell>
          <cell r="AE444">
            <v>110</v>
          </cell>
          <cell r="AF444">
            <v>152</v>
          </cell>
          <cell r="AG444">
            <v>42</v>
          </cell>
          <cell r="AI444">
            <v>28</v>
          </cell>
          <cell r="AJ444">
            <v>22</v>
          </cell>
          <cell r="AK444">
            <v>50</v>
          </cell>
          <cell r="AL444">
            <v>21</v>
          </cell>
          <cell r="AM444">
            <v>6</v>
          </cell>
          <cell r="AN444">
            <v>750</v>
          </cell>
          <cell r="AO444">
            <v>120</v>
          </cell>
        </row>
        <row r="445">
          <cell r="B445" t="str">
            <v>บางกล่ำ</v>
          </cell>
          <cell r="C445">
            <v>135</v>
          </cell>
          <cell r="D445">
            <v>135</v>
          </cell>
          <cell r="E445">
            <v>118</v>
          </cell>
          <cell r="F445">
            <v>118</v>
          </cell>
          <cell r="G445">
            <v>119.907</v>
          </cell>
          <cell r="H445">
            <v>0</v>
          </cell>
          <cell r="I445">
            <v>1016</v>
          </cell>
          <cell r="J445">
            <v>0</v>
          </cell>
          <cell r="K445">
            <v>119</v>
          </cell>
          <cell r="L445">
            <v>119</v>
          </cell>
          <cell r="M445">
            <v>207</v>
          </cell>
          <cell r="N445">
            <v>165</v>
          </cell>
          <cell r="AE445">
            <v>216</v>
          </cell>
          <cell r="AF445">
            <v>223</v>
          </cell>
          <cell r="AG445">
            <v>7</v>
          </cell>
          <cell r="AI445">
            <v>135</v>
          </cell>
          <cell r="AJ445">
            <v>47</v>
          </cell>
          <cell r="AK445">
            <v>182</v>
          </cell>
          <cell r="AL445">
            <v>102</v>
          </cell>
          <cell r="AM445">
            <v>82</v>
          </cell>
          <cell r="AN445">
            <v>756</v>
          </cell>
          <cell r="AO445">
            <v>451</v>
          </cell>
        </row>
        <row r="446">
          <cell r="B446" t="str">
            <v>สิงหนคร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 t="str">
            <v/>
          </cell>
          <cell r="J446" t="str">
            <v/>
          </cell>
          <cell r="K446">
            <v>0</v>
          </cell>
          <cell r="L446">
            <v>0</v>
          </cell>
          <cell r="M446">
            <v>4</v>
          </cell>
          <cell r="N446">
            <v>4</v>
          </cell>
          <cell r="AE446">
            <v>0</v>
          </cell>
          <cell r="AF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</row>
        <row r="447">
          <cell r="B447" t="str">
            <v>คลองหอยโข่ง</v>
          </cell>
          <cell r="C447">
            <v>317</v>
          </cell>
          <cell r="D447">
            <v>317</v>
          </cell>
          <cell r="E447">
            <v>300</v>
          </cell>
          <cell r="F447">
            <v>300</v>
          </cell>
          <cell r="G447">
            <v>261.5</v>
          </cell>
          <cell r="H447">
            <v>0</v>
          </cell>
          <cell r="I447">
            <v>872</v>
          </cell>
          <cell r="J447">
            <v>0</v>
          </cell>
          <cell r="K447">
            <v>199</v>
          </cell>
          <cell r="L447">
            <v>199</v>
          </cell>
          <cell r="M447">
            <v>291</v>
          </cell>
          <cell r="N447">
            <v>105</v>
          </cell>
          <cell r="AE447">
            <v>276</v>
          </cell>
          <cell r="AF447">
            <v>361</v>
          </cell>
          <cell r="AG447">
            <v>85</v>
          </cell>
          <cell r="AI447">
            <v>274</v>
          </cell>
          <cell r="AJ447">
            <v>2</v>
          </cell>
          <cell r="AK447">
            <v>276</v>
          </cell>
          <cell r="AL447">
            <v>218</v>
          </cell>
          <cell r="AM447">
            <v>14</v>
          </cell>
          <cell r="AN447">
            <v>796</v>
          </cell>
          <cell r="AO447">
            <v>51</v>
          </cell>
        </row>
        <row r="448">
          <cell r="B448" t="str">
            <v>สตูล</v>
          </cell>
          <cell r="C448">
            <v>4223</v>
          </cell>
          <cell r="D448">
            <v>4303</v>
          </cell>
          <cell r="E448">
            <v>2505</v>
          </cell>
          <cell r="F448">
            <v>2579</v>
          </cell>
          <cell r="G448">
            <v>688.84</v>
          </cell>
          <cell r="H448">
            <v>60.713999999999999</v>
          </cell>
          <cell r="I448">
            <v>275</v>
          </cell>
          <cell r="J448">
            <v>24</v>
          </cell>
          <cell r="K448">
            <v>2275</v>
          </cell>
          <cell r="L448">
            <v>2275</v>
          </cell>
          <cell r="M448">
            <v>1810</v>
          </cell>
          <cell r="N448">
            <v>1481</v>
          </cell>
          <cell r="O448">
            <v>1147</v>
          </cell>
          <cell r="P448">
            <v>52</v>
          </cell>
          <cell r="Q448">
            <v>58</v>
          </cell>
          <cell r="U448">
            <v>6</v>
          </cell>
          <cell r="V448">
            <v>2</v>
          </cell>
          <cell r="W448">
            <v>0</v>
          </cell>
          <cell r="X448">
            <v>0</v>
          </cell>
          <cell r="Y448">
            <v>19</v>
          </cell>
          <cell r="Z448">
            <v>23</v>
          </cell>
          <cell r="AA448">
            <v>13</v>
          </cell>
          <cell r="AB448">
            <v>9.2799999999999994</v>
          </cell>
          <cell r="AC448">
            <v>684</v>
          </cell>
          <cell r="AD448">
            <v>403</v>
          </cell>
          <cell r="AE448">
            <v>3965</v>
          </cell>
          <cell r="AF448">
            <v>4138</v>
          </cell>
          <cell r="AG448">
            <v>178</v>
          </cell>
          <cell r="AH448">
            <v>5</v>
          </cell>
          <cell r="AI448">
            <v>1611</v>
          </cell>
          <cell r="AJ448">
            <v>284</v>
          </cell>
          <cell r="AK448">
            <v>1890</v>
          </cell>
          <cell r="AL448">
            <v>866</v>
          </cell>
          <cell r="AM448">
            <v>399</v>
          </cell>
          <cell r="AN448">
            <v>538</v>
          </cell>
          <cell r="AO448">
            <v>211</v>
          </cell>
        </row>
        <row r="449">
          <cell r="B449" t="str">
            <v>เมืองสตูล</v>
          </cell>
          <cell r="C449">
            <v>177</v>
          </cell>
          <cell r="D449">
            <v>192</v>
          </cell>
          <cell r="E449">
            <v>140</v>
          </cell>
          <cell r="F449">
            <v>140</v>
          </cell>
          <cell r="G449">
            <v>61.65</v>
          </cell>
          <cell r="H449">
            <v>0</v>
          </cell>
          <cell r="I449">
            <v>440</v>
          </cell>
          <cell r="J449">
            <v>0</v>
          </cell>
          <cell r="K449">
            <v>102</v>
          </cell>
          <cell r="L449">
            <v>102</v>
          </cell>
          <cell r="M449">
            <v>197</v>
          </cell>
          <cell r="N449">
            <v>119</v>
          </cell>
          <cell r="O449">
            <v>96</v>
          </cell>
          <cell r="AE449">
            <v>224</v>
          </cell>
          <cell r="AF449">
            <v>257</v>
          </cell>
          <cell r="AG449">
            <v>33</v>
          </cell>
          <cell r="AI449">
            <v>135</v>
          </cell>
          <cell r="AJ449">
            <v>69</v>
          </cell>
          <cell r="AK449">
            <v>204</v>
          </cell>
          <cell r="AL449">
            <v>58</v>
          </cell>
          <cell r="AM449">
            <v>18</v>
          </cell>
          <cell r="AN449">
            <v>430</v>
          </cell>
          <cell r="AO449">
            <v>88</v>
          </cell>
        </row>
        <row r="450">
          <cell r="B450" t="str">
            <v>ทุ่งหว้า</v>
          </cell>
          <cell r="C450">
            <v>135</v>
          </cell>
          <cell r="D450">
            <v>117</v>
          </cell>
          <cell r="E450">
            <v>39</v>
          </cell>
          <cell r="F450">
            <v>31</v>
          </cell>
          <cell r="G450">
            <v>15.1</v>
          </cell>
          <cell r="H450">
            <v>0</v>
          </cell>
          <cell r="I450">
            <v>387</v>
          </cell>
          <cell r="J450">
            <v>0</v>
          </cell>
          <cell r="K450">
            <v>28</v>
          </cell>
          <cell r="L450">
            <v>28</v>
          </cell>
          <cell r="M450">
            <v>82</v>
          </cell>
          <cell r="N450">
            <v>48</v>
          </cell>
          <cell r="AE450">
            <v>92</v>
          </cell>
          <cell r="AF450">
            <v>100</v>
          </cell>
          <cell r="AG450">
            <v>8</v>
          </cell>
          <cell r="AI450">
            <v>37</v>
          </cell>
          <cell r="AJ450">
            <v>0</v>
          </cell>
          <cell r="AK450">
            <v>37</v>
          </cell>
          <cell r="AL450">
            <v>17</v>
          </cell>
          <cell r="AM450">
            <v>13</v>
          </cell>
          <cell r="AN450">
            <v>459</v>
          </cell>
          <cell r="AO450">
            <v>351</v>
          </cell>
        </row>
        <row r="451">
          <cell r="B451" t="str">
            <v>ละงู</v>
          </cell>
          <cell r="C451">
            <v>258</v>
          </cell>
          <cell r="D451">
            <v>258</v>
          </cell>
          <cell r="E451">
            <v>98</v>
          </cell>
          <cell r="F451">
            <v>98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33</v>
          </cell>
          <cell r="L451">
            <v>33</v>
          </cell>
          <cell r="M451">
            <v>66</v>
          </cell>
          <cell r="N451">
            <v>43</v>
          </cell>
          <cell r="AE451">
            <v>299</v>
          </cell>
          <cell r="AF451">
            <v>299</v>
          </cell>
          <cell r="AG451">
            <v>0</v>
          </cell>
          <cell r="AI451">
            <v>111</v>
          </cell>
          <cell r="AJ451">
            <v>26</v>
          </cell>
          <cell r="AK451">
            <v>137</v>
          </cell>
          <cell r="AL451">
            <v>59</v>
          </cell>
          <cell r="AM451">
            <v>36</v>
          </cell>
          <cell r="AN451">
            <v>535</v>
          </cell>
          <cell r="AO451">
            <v>263</v>
          </cell>
        </row>
        <row r="452">
          <cell r="B452" t="str">
            <v>ควนกาหลง</v>
          </cell>
          <cell r="C452">
            <v>881</v>
          </cell>
          <cell r="D452">
            <v>881</v>
          </cell>
          <cell r="E452">
            <v>410</v>
          </cell>
          <cell r="F452">
            <v>410</v>
          </cell>
          <cell r="G452">
            <v>287.5</v>
          </cell>
          <cell r="H452">
            <v>0.5</v>
          </cell>
          <cell r="I452">
            <v>701</v>
          </cell>
          <cell r="J452">
            <v>1</v>
          </cell>
          <cell r="K452">
            <v>982</v>
          </cell>
          <cell r="L452">
            <v>982</v>
          </cell>
          <cell r="M452">
            <v>507</v>
          </cell>
          <cell r="N452">
            <v>386</v>
          </cell>
          <cell r="O452">
            <v>186</v>
          </cell>
          <cell r="P452">
            <v>34</v>
          </cell>
          <cell r="Q452">
            <v>35</v>
          </cell>
          <cell r="U452">
            <v>1</v>
          </cell>
          <cell r="V452">
            <v>0</v>
          </cell>
          <cell r="W452">
            <v>0</v>
          </cell>
          <cell r="X452">
            <v>0</v>
          </cell>
          <cell r="Y452">
            <v>16</v>
          </cell>
          <cell r="Z452">
            <v>18</v>
          </cell>
          <cell r="AA452">
            <v>12</v>
          </cell>
          <cell r="AB452">
            <v>9</v>
          </cell>
          <cell r="AC452">
            <v>750</v>
          </cell>
          <cell r="AD452">
            <v>500</v>
          </cell>
          <cell r="AE452">
            <v>1257</v>
          </cell>
          <cell r="AF452">
            <v>1264</v>
          </cell>
          <cell r="AG452">
            <v>10</v>
          </cell>
          <cell r="AH452">
            <v>3</v>
          </cell>
          <cell r="AI452">
            <v>485</v>
          </cell>
          <cell r="AJ452">
            <v>64</v>
          </cell>
          <cell r="AK452">
            <v>546</v>
          </cell>
          <cell r="AL452">
            <v>285</v>
          </cell>
          <cell r="AM452">
            <v>129</v>
          </cell>
          <cell r="AN452">
            <v>588</v>
          </cell>
          <cell r="AO452">
            <v>236</v>
          </cell>
        </row>
        <row r="453">
          <cell r="B453" t="str">
            <v>ควนโดน</v>
          </cell>
          <cell r="C453">
            <v>1006</v>
          </cell>
          <cell r="D453">
            <v>1042</v>
          </cell>
          <cell r="E453">
            <v>665</v>
          </cell>
          <cell r="F453">
            <v>702</v>
          </cell>
          <cell r="G453">
            <v>317.815</v>
          </cell>
          <cell r="H453">
            <v>0</v>
          </cell>
          <cell r="I453">
            <v>478</v>
          </cell>
          <cell r="J453">
            <v>0</v>
          </cell>
          <cell r="K453">
            <v>637</v>
          </cell>
          <cell r="L453">
            <v>637</v>
          </cell>
          <cell r="M453">
            <v>319</v>
          </cell>
          <cell r="N453">
            <v>317</v>
          </cell>
          <cell r="O453">
            <v>460</v>
          </cell>
          <cell r="P453">
            <v>13</v>
          </cell>
          <cell r="Q453">
            <v>13</v>
          </cell>
          <cell r="U453">
            <v>0</v>
          </cell>
          <cell r="V453">
            <v>1</v>
          </cell>
          <cell r="W453">
            <v>0</v>
          </cell>
          <cell r="X453">
            <v>0</v>
          </cell>
          <cell r="Y453">
            <v>3</v>
          </cell>
          <cell r="Z453">
            <v>4</v>
          </cell>
          <cell r="AA453">
            <v>1</v>
          </cell>
          <cell r="AB453">
            <v>0.12</v>
          </cell>
          <cell r="AC453">
            <v>333</v>
          </cell>
          <cell r="AD453">
            <v>30</v>
          </cell>
          <cell r="AE453">
            <v>1121</v>
          </cell>
          <cell r="AF453">
            <v>1133</v>
          </cell>
          <cell r="AG453">
            <v>12</v>
          </cell>
          <cell r="AI453">
            <v>645</v>
          </cell>
          <cell r="AJ453">
            <v>51</v>
          </cell>
          <cell r="AK453">
            <v>696</v>
          </cell>
          <cell r="AL453">
            <v>335</v>
          </cell>
          <cell r="AM453">
            <v>109</v>
          </cell>
          <cell r="AN453">
            <v>519</v>
          </cell>
          <cell r="AO453">
            <v>157</v>
          </cell>
        </row>
        <row r="454">
          <cell r="B454" t="str">
            <v>ท่าแพ</v>
          </cell>
          <cell r="C454">
            <v>244</v>
          </cell>
          <cell r="D454">
            <v>244</v>
          </cell>
          <cell r="E454">
            <v>65</v>
          </cell>
          <cell r="F454">
            <v>65</v>
          </cell>
          <cell r="G454">
            <v>6.7750000000000004</v>
          </cell>
          <cell r="H454">
            <v>0</v>
          </cell>
          <cell r="I454">
            <v>104</v>
          </cell>
          <cell r="J454">
            <v>0</v>
          </cell>
          <cell r="K454">
            <v>123</v>
          </cell>
          <cell r="L454">
            <v>123</v>
          </cell>
          <cell r="M454">
            <v>163</v>
          </cell>
          <cell r="N454">
            <v>111</v>
          </cell>
          <cell r="O454">
            <v>56</v>
          </cell>
          <cell r="AE454">
            <v>437</v>
          </cell>
          <cell r="AF454">
            <v>475</v>
          </cell>
          <cell r="AG454">
            <v>40</v>
          </cell>
          <cell r="AH454">
            <v>2</v>
          </cell>
          <cell r="AI454">
            <v>105</v>
          </cell>
          <cell r="AJ454">
            <v>67</v>
          </cell>
          <cell r="AK454">
            <v>170</v>
          </cell>
          <cell r="AL454">
            <v>57</v>
          </cell>
          <cell r="AM454">
            <v>46</v>
          </cell>
          <cell r="AN454">
            <v>543</v>
          </cell>
          <cell r="AO454">
            <v>271</v>
          </cell>
        </row>
        <row r="455">
          <cell r="B455" t="str">
            <v>มะนัง</v>
          </cell>
          <cell r="C455">
            <v>1522</v>
          </cell>
          <cell r="D455">
            <v>1569</v>
          </cell>
          <cell r="E455">
            <v>1088</v>
          </cell>
          <cell r="F455">
            <v>1133</v>
          </cell>
          <cell r="G455">
            <v>0</v>
          </cell>
          <cell r="H455">
            <v>60.213999999999999</v>
          </cell>
          <cell r="I455">
            <v>0</v>
          </cell>
          <cell r="J455">
            <v>53</v>
          </cell>
          <cell r="K455">
            <v>370</v>
          </cell>
          <cell r="L455">
            <v>370</v>
          </cell>
          <cell r="M455">
            <v>476</v>
          </cell>
          <cell r="N455">
            <v>457</v>
          </cell>
          <cell r="O455">
            <v>349</v>
          </cell>
          <cell r="P455">
            <v>5</v>
          </cell>
          <cell r="Q455">
            <v>10</v>
          </cell>
          <cell r="U455">
            <v>5</v>
          </cell>
          <cell r="V455">
            <v>1</v>
          </cell>
          <cell r="W455">
            <v>0</v>
          </cell>
          <cell r="X455">
            <v>0</v>
          </cell>
          <cell r="Y455">
            <v>0</v>
          </cell>
          <cell r="Z455">
            <v>1</v>
          </cell>
          <cell r="AA455">
            <v>0</v>
          </cell>
          <cell r="AB455">
            <v>0.16</v>
          </cell>
          <cell r="AC455">
            <v>0</v>
          </cell>
          <cell r="AD455">
            <v>160</v>
          </cell>
          <cell r="AE455">
            <v>535</v>
          </cell>
          <cell r="AF455">
            <v>610</v>
          </cell>
          <cell r="AG455">
            <v>75</v>
          </cell>
          <cell r="AI455">
            <v>93</v>
          </cell>
          <cell r="AJ455">
            <v>7</v>
          </cell>
          <cell r="AK455">
            <v>100</v>
          </cell>
          <cell r="AL455">
            <v>55</v>
          </cell>
          <cell r="AM455">
            <v>48</v>
          </cell>
          <cell r="AN455">
            <v>595</v>
          </cell>
          <cell r="AO455">
            <v>480</v>
          </cell>
        </row>
        <row r="456">
          <cell r="B456" t="str">
            <v>ปัตตานี</v>
          </cell>
          <cell r="C456">
            <v>4834</v>
          </cell>
          <cell r="D456">
            <v>4920</v>
          </cell>
          <cell r="E456">
            <v>4369</v>
          </cell>
          <cell r="F456">
            <v>4368</v>
          </cell>
          <cell r="G456">
            <v>4156.6489999999994</v>
          </cell>
          <cell r="H456">
            <v>0</v>
          </cell>
          <cell r="I456">
            <v>951</v>
          </cell>
          <cell r="J456">
            <v>0</v>
          </cell>
          <cell r="K456">
            <v>0</v>
          </cell>
          <cell r="L456">
            <v>0</v>
          </cell>
          <cell r="M456">
            <v>2693</v>
          </cell>
          <cell r="N456">
            <v>2623</v>
          </cell>
          <cell r="O456">
            <v>0</v>
          </cell>
          <cell r="P456">
            <v>43</v>
          </cell>
          <cell r="Q456">
            <v>45</v>
          </cell>
          <cell r="U456">
            <v>2</v>
          </cell>
          <cell r="V456">
            <v>10</v>
          </cell>
          <cell r="W456">
            <v>0</v>
          </cell>
          <cell r="X456">
            <v>0</v>
          </cell>
          <cell r="Y456">
            <v>38</v>
          </cell>
          <cell r="Z456">
            <v>38</v>
          </cell>
          <cell r="AA456">
            <v>52</v>
          </cell>
          <cell r="AB456">
            <v>29</v>
          </cell>
          <cell r="AC456">
            <v>1368</v>
          </cell>
          <cell r="AD456">
            <v>763</v>
          </cell>
          <cell r="AE456">
            <v>6938</v>
          </cell>
          <cell r="AF456">
            <v>7152</v>
          </cell>
          <cell r="AG456">
            <v>216</v>
          </cell>
          <cell r="AH456">
            <v>2</v>
          </cell>
          <cell r="AI456">
            <v>5766</v>
          </cell>
          <cell r="AJ456">
            <v>428</v>
          </cell>
          <cell r="AK456">
            <v>6192</v>
          </cell>
          <cell r="AL456">
            <v>4447</v>
          </cell>
          <cell r="AM456">
            <v>2786</v>
          </cell>
          <cell r="AN456">
            <v>771</v>
          </cell>
          <cell r="AO456">
            <v>450</v>
          </cell>
        </row>
        <row r="457">
          <cell r="B457" t="str">
            <v>เมืองปัตตานี</v>
          </cell>
          <cell r="C457">
            <v>7</v>
          </cell>
          <cell r="D457">
            <v>7</v>
          </cell>
          <cell r="E457">
            <v>7</v>
          </cell>
          <cell r="F457">
            <v>7</v>
          </cell>
          <cell r="G457">
            <v>5.2</v>
          </cell>
          <cell r="H457">
            <v>0</v>
          </cell>
          <cell r="I457">
            <v>743</v>
          </cell>
          <cell r="J457">
            <v>0</v>
          </cell>
          <cell r="K457">
            <v>0</v>
          </cell>
          <cell r="L457">
            <v>0</v>
          </cell>
          <cell r="M457">
            <v>14</v>
          </cell>
          <cell r="N457">
            <v>14</v>
          </cell>
          <cell r="AE457">
            <v>19</v>
          </cell>
          <cell r="AF457">
            <v>21</v>
          </cell>
          <cell r="AG457">
            <v>2</v>
          </cell>
          <cell r="AH457">
            <v>0</v>
          </cell>
          <cell r="AI457">
            <v>17</v>
          </cell>
          <cell r="AJ457">
            <v>0</v>
          </cell>
          <cell r="AK457">
            <v>17</v>
          </cell>
          <cell r="AL457">
            <v>8</v>
          </cell>
          <cell r="AM457">
            <v>2</v>
          </cell>
          <cell r="AN457">
            <v>459</v>
          </cell>
          <cell r="AO457">
            <v>118</v>
          </cell>
        </row>
        <row r="458">
          <cell r="B458" t="str">
            <v>โคกโพธิ์</v>
          </cell>
          <cell r="C458">
            <v>626</v>
          </cell>
          <cell r="D458">
            <v>626</v>
          </cell>
          <cell r="E458">
            <v>626</v>
          </cell>
          <cell r="F458">
            <v>626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548</v>
          </cell>
          <cell r="N458">
            <v>545</v>
          </cell>
          <cell r="P458">
            <v>19</v>
          </cell>
          <cell r="Q458">
            <v>21</v>
          </cell>
          <cell r="U458">
            <v>2</v>
          </cell>
          <cell r="V458">
            <v>10</v>
          </cell>
          <cell r="W458">
            <v>0</v>
          </cell>
          <cell r="X458">
            <v>0</v>
          </cell>
          <cell r="Y458">
            <v>14</v>
          </cell>
          <cell r="Z458">
            <v>14</v>
          </cell>
          <cell r="AA458">
            <v>14</v>
          </cell>
          <cell r="AB458">
            <v>5</v>
          </cell>
          <cell r="AC458">
            <v>1000</v>
          </cell>
          <cell r="AD458">
            <v>357</v>
          </cell>
          <cell r="AE458">
            <v>1525</v>
          </cell>
          <cell r="AF458">
            <v>1596</v>
          </cell>
          <cell r="AG458">
            <v>71</v>
          </cell>
          <cell r="AH458">
            <v>0</v>
          </cell>
          <cell r="AI458">
            <v>1246</v>
          </cell>
          <cell r="AJ458">
            <v>97</v>
          </cell>
          <cell r="AK458">
            <v>1343</v>
          </cell>
          <cell r="AL458">
            <v>1410</v>
          </cell>
          <cell r="AM458">
            <v>913</v>
          </cell>
          <cell r="AN458">
            <v>1132</v>
          </cell>
          <cell r="AO458">
            <v>680</v>
          </cell>
        </row>
        <row r="459">
          <cell r="B459" t="str">
            <v>ปะนาเระ</v>
          </cell>
          <cell r="C459">
            <v>110</v>
          </cell>
          <cell r="D459">
            <v>109</v>
          </cell>
          <cell r="E459">
            <v>65</v>
          </cell>
          <cell r="F459">
            <v>64</v>
          </cell>
          <cell r="G459">
            <v>45.399000000000001</v>
          </cell>
          <cell r="H459">
            <v>0</v>
          </cell>
          <cell r="I459">
            <v>698</v>
          </cell>
          <cell r="J459">
            <v>0</v>
          </cell>
          <cell r="K459">
            <v>0</v>
          </cell>
          <cell r="L459">
            <v>0</v>
          </cell>
          <cell r="M459">
            <v>13</v>
          </cell>
          <cell r="N459">
            <v>10</v>
          </cell>
          <cell r="AE459">
            <v>103</v>
          </cell>
          <cell r="AF459">
            <v>103</v>
          </cell>
          <cell r="AG459">
            <v>0</v>
          </cell>
          <cell r="AH459">
            <v>0</v>
          </cell>
          <cell r="AI459">
            <v>69</v>
          </cell>
          <cell r="AJ459">
            <v>0</v>
          </cell>
          <cell r="AK459">
            <v>69</v>
          </cell>
          <cell r="AL459">
            <v>25</v>
          </cell>
          <cell r="AM459">
            <v>17</v>
          </cell>
          <cell r="AN459">
            <v>362</v>
          </cell>
          <cell r="AO459">
            <v>246</v>
          </cell>
        </row>
        <row r="460">
          <cell r="B460" t="str">
            <v>มายอ</v>
          </cell>
          <cell r="C460">
            <v>781</v>
          </cell>
          <cell r="D460">
            <v>778</v>
          </cell>
          <cell r="E460">
            <v>570</v>
          </cell>
          <cell r="F460">
            <v>570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98</v>
          </cell>
          <cell r="N460">
            <v>96</v>
          </cell>
          <cell r="AE460">
            <v>926</v>
          </cell>
          <cell r="AF460">
            <v>935</v>
          </cell>
          <cell r="AG460">
            <v>9</v>
          </cell>
          <cell r="AH460">
            <v>0</v>
          </cell>
          <cell r="AI460">
            <v>547</v>
          </cell>
          <cell r="AJ460">
            <v>99</v>
          </cell>
          <cell r="AK460">
            <v>646</v>
          </cell>
          <cell r="AL460">
            <v>315</v>
          </cell>
          <cell r="AM460">
            <v>181</v>
          </cell>
          <cell r="AN460">
            <v>576</v>
          </cell>
          <cell r="AO460">
            <v>280</v>
          </cell>
        </row>
        <row r="461">
          <cell r="B461" t="str">
            <v>ยะรัง</v>
          </cell>
          <cell r="C461">
            <v>981</v>
          </cell>
          <cell r="D461">
            <v>981</v>
          </cell>
          <cell r="E461">
            <v>981</v>
          </cell>
          <cell r="F461">
            <v>981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866</v>
          </cell>
          <cell r="N461">
            <v>808</v>
          </cell>
          <cell r="P461">
            <v>24</v>
          </cell>
          <cell r="Q461">
            <v>24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24</v>
          </cell>
          <cell r="Z461">
            <v>24</v>
          </cell>
          <cell r="AA461">
            <v>38</v>
          </cell>
          <cell r="AB461">
            <v>24</v>
          </cell>
          <cell r="AC461">
            <v>1583</v>
          </cell>
          <cell r="AD461">
            <v>1000</v>
          </cell>
          <cell r="AE461">
            <v>1707</v>
          </cell>
          <cell r="AF461">
            <v>1759</v>
          </cell>
          <cell r="AG461">
            <v>54</v>
          </cell>
          <cell r="AH461">
            <v>2</v>
          </cell>
          <cell r="AI461">
            <v>1675</v>
          </cell>
          <cell r="AJ461">
            <v>32</v>
          </cell>
          <cell r="AK461">
            <v>1705</v>
          </cell>
          <cell r="AL461">
            <v>1399</v>
          </cell>
          <cell r="AM461">
            <v>1100</v>
          </cell>
          <cell r="AN461">
            <v>835</v>
          </cell>
          <cell r="AO461">
            <v>645</v>
          </cell>
        </row>
        <row r="462">
          <cell r="B462" t="str">
            <v>ยะหริ่ง</v>
          </cell>
          <cell r="C462">
            <v>40</v>
          </cell>
          <cell r="D462">
            <v>40</v>
          </cell>
          <cell r="E462">
            <v>18</v>
          </cell>
          <cell r="F462">
            <v>18</v>
          </cell>
          <cell r="G462">
            <v>1.38</v>
          </cell>
          <cell r="H462">
            <v>0</v>
          </cell>
          <cell r="I462">
            <v>77</v>
          </cell>
          <cell r="J462">
            <v>0</v>
          </cell>
          <cell r="K462">
            <v>0</v>
          </cell>
          <cell r="L462">
            <v>0</v>
          </cell>
          <cell r="M462">
            <v>24</v>
          </cell>
          <cell r="N462">
            <v>20</v>
          </cell>
          <cell r="AE462">
            <v>42</v>
          </cell>
          <cell r="AF462">
            <v>46</v>
          </cell>
          <cell r="AG462">
            <v>4</v>
          </cell>
          <cell r="AH462">
            <v>0</v>
          </cell>
          <cell r="AI462">
            <v>19</v>
          </cell>
          <cell r="AJ462">
            <v>0</v>
          </cell>
          <cell r="AK462">
            <v>19</v>
          </cell>
          <cell r="AL462">
            <v>9</v>
          </cell>
          <cell r="AM462">
            <v>4</v>
          </cell>
          <cell r="AN462">
            <v>455</v>
          </cell>
          <cell r="AO462">
            <v>211</v>
          </cell>
        </row>
        <row r="463">
          <cell r="B463" t="str">
            <v>สายบุรี</v>
          </cell>
          <cell r="C463">
            <v>1011</v>
          </cell>
          <cell r="D463">
            <v>1011</v>
          </cell>
          <cell r="E463">
            <v>981</v>
          </cell>
          <cell r="F463">
            <v>981</v>
          </cell>
          <cell r="G463">
            <v>3433.5</v>
          </cell>
          <cell r="H463">
            <v>0</v>
          </cell>
          <cell r="I463">
            <v>3500</v>
          </cell>
          <cell r="J463">
            <v>0</v>
          </cell>
          <cell r="K463">
            <v>0</v>
          </cell>
          <cell r="L463">
            <v>0</v>
          </cell>
          <cell r="M463">
            <v>241</v>
          </cell>
          <cell r="N463">
            <v>269</v>
          </cell>
          <cell r="AE463">
            <v>693</v>
          </cell>
          <cell r="AF463">
            <v>693</v>
          </cell>
          <cell r="AG463">
            <v>0</v>
          </cell>
          <cell r="AH463">
            <v>0</v>
          </cell>
          <cell r="AI463">
            <v>541</v>
          </cell>
          <cell r="AJ463">
            <v>56</v>
          </cell>
          <cell r="AK463">
            <v>597</v>
          </cell>
          <cell r="AL463">
            <v>366</v>
          </cell>
          <cell r="AM463">
            <v>158</v>
          </cell>
          <cell r="AN463">
            <v>677</v>
          </cell>
          <cell r="AO463">
            <v>265</v>
          </cell>
        </row>
        <row r="464">
          <cell r="B464" t="str">
            <v>หนองจิก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 t="str">
            <v/>
          </cell>
          <cell r="J464" t="str">
            <v/>
          </cell>
          <cell r="K464">
            <v>0</v>
          </cell>
          <cell r="L464">
            <v>0</v>
          </cell>
          <cell r="M464">
            <v>185</v>
          </cell>
          <cell r="N464">
            <v>155</v>
          </cell>
          <cell r="AE464">
            <v>156</v>
          </cell>
          <cell r="AF464">
            <v>163</v>
          </cell>
          <cell r="AG464">
            <v>7</v>
          </cell>
          <cell r="AH464">
            <v>0</v>
          </cell>
          <cell r="AI464">
            <v>96</v>
          </cell>
          <cell r="AJ464">
            <v>24</v>
          </cell>
          <cell r="AK464">
            <v>120</v>
          </cell>
          <cell r="AL464">
            <v>42</v>
          </cell>
          <cell r="AM464">
            <v>34</v>
          </cell>
          <cell r="AN464">
            <v>438</v>
          </cell>
          <cell r="AO464">
            <v>283</v>
          </cell>
        </row>
        <row r="465">
          <cell r="B465" t="str">
            <v>ไม้แก่น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 t="str">
            <v/>
          </cell>
          <cell r="J465" t="str">
            <v/>
          </cell>
          <cell r="K465">
            <v>0</v>
          </cell>
          <cell r="L465">
            <v>0</v>
          </cell>
          <cell r="M465">
            <v>74</v>
          </cell>
          <cell r="N465">
            <v>63</v>
          </cell>
          <cell r="AE465">
            <v>107</v>
          </cell>
          <cell r="AF465">
            <v>111</v>
          </cell>
          <cell r="AG465">
            <v>4</v>
          </cell>
          <cell r="AH465">
            <v>0</v>
          </cell>
          <cell r="AI465">
            <v>87</v>
          </cell>
          <cell r="AJ465">
            <v>20</v>
          </cell>
          <cell r="AK465">
            <v>107</v>
          </cell>
          <cell r="AL465">
            <v>31</v>
          </cell>
          <cell r="AM465">
            <v>19</v>
          </cell>
          <cell r="AN465">
            <v>362</v>
          </cell>
          <cell r="AO465">
            <v>178</v>
          </cell>
        </row>
        <row r="466">
          <cell r="B466" t="str">
            <v>ทุ่งยางแดง</v>
          </cell>
          <cell r="C466">
            <v>310</v>
          </cell>
          <cell r="D466">
            <v>310</v>
          </cell>
          <cell r="E466">
            <v>278</v>
          </cell>
          <cell r="F466">
            <v>278</v>
          </cell>
          <cell r="G466">
            <v>83.4</v>
          </cell>
          <cell r="H466">
            <v>0</v>
          </cell>
          <cell r="I466">
            <v>300</v>
          </cell>
          <cell r="J466">
            <v>0</v>
          </cell>
          <cell r="K466">
            <v>0</v>
          </cell>
          <cell r="L466">
            <v>0</v>
          </cell>
          <cell r="M466">
            <v>68</v>
          </cell>
          <cell r="N466">
            <v>86</v>
          </cell>
          <cell r="AE466">
            <v>378</v>
          </cell>
          <cell r="AF466">
            <v>383</v>
          </cell>
          <cell r="AG466">
            <v>5</v>
          </cell>
          <cell r="AH466">
            <v>0</v>
          </cell>
          <cell r="AI466">
            <v>300</v>
          </cell>
          <cell r="AJ466">
            <v>10</v>
          </cell>
          <cell r="AK466">
            <v>310</v>
          </cell>
          <cell r="AL466">
            <v>152</v>
          </cell>
          <cell r="AM466">
            <v>62</v>
          </cell>
          <cell r="AN466">
            <v>507</v>
          </cell>
          <cell r="AO466">
            <v>200</v>
          </cell>
        </row>
        <row r="467">
          <cell r="B467" t="str">
            <v>กะพ้อ</v>
          </cell>
          <cell r="C467">
            <v>815</v>
          </cell>
          <cell r="D467">
            <v>841</v>
          </cell>
          <cell r="E467">
            <v>714</v>
          </cell>
          <cell r="F467">
            <v>714</v>
          </cell>
          <cell r="G467">
            <v>335.77</v>
          </cell>
          <cell r="H467">
            <v>0</v>
          </cell>
          <cell r="I467">
            <v>470</v>
          </cell>
          <cell r="J467">
            <v>0</v>
          </cell>
          <cell r="K467">
            <v>0</v>
          </cell>
          <cell r="L467">
            <v>0</v>
          </cell>
          <cell r="M467">
            <v>214</v>
          </cell>
          <cell r="N467">
            <v>391</v>
          </cell>
          <cell r="AE467">
            <v>772</v>
          </cell>
          <cell r="AF467">
            <v>822</v>
          </cell>
          <cell r="AG467">
            <v>50</v>
          </cell>
          <cell r="AH467">
            <v>0</v>
          </cell>
          <cell r="AI467">
            <v>668</v>
          </cell>
          <cell r="AJ467">
            <v>90</v>
          </cell>
          <cell r="AK467">
            <v>758</v>
          </cell>
          <cell r="AL467">
            <v>418</v>
          </cell>
          <cell r="AM467">
            <v>121</v>
          </cell>
          <cell r="AN467">
            <v>626</v>
          </cell>
          <cell r="AO467">
            <v>160</v>
          </cell>
        </row>
        <row r="468">
          <cell r="B468" t="str">
            <v>แม่ลาน</v>
          </cell>
          <cell r="C468">
            <v>153</v>
          </cell>
          <cell r="D468">
            <v>217</v>
          </cell>
          <cell r="E468">
            <v>129</v>
          </cell>
          <cell r="F468">
            <v>129</v>
          </cell>
          <cell r="G468">
            <v>252</v>
          </cell>
          <cell r="H468">
            <v>0</v>
          </cell>
          <cell r="I468">
            <v>1953</v>
          </cell>
          <cell r="J468">
            <v>0</v>
          </cell>
          <cell r="K468">
            <v>0</v>
          </cell>
          <cell r="L468">
            <v>0</v>
          </cell>
          <cell r="M468">
            <v>348</v>
          </cell>
          <cell r="N468">
            <v>166</v>
          </cell>
          <cell r="AE468">
            <v>510</v>
          </cell>
          <cell r="AF468">
            <v>520</v>
          </cell>
          <cell r="AG468">
            <v>10</v>
          </cell>
          <cell r="AH468">
            <v>0</v>
          </cell>
          <cell r="AI468">
            <v>501</v>
          </cell>
          <cell r="AJ468">
            <v>0</v>
          </cell>
          <cell r="AK468">
            <v>501</v>
          </cell>
          <cell r="AL468">
            <v>272</v>
          </cell>
          <cell r="AM468">
            <v>175</v>
          </cell>
          <cell r="AN468">
            <v>543</v>
          </cell>
          <cell r="AO468">
            <v>349</v>
          </cell>
        </row>
        <row r="469">
          <cell r="B469" t="str">
            <v>ยะลา</v>
          </cell>
          <cell r="C469">
            <v>70311</v>
          </cell>
          <cell r="D469">
            <v>69492</v>
          </cell>
          <cell r="E469">
            <v>54006</v>
          </cell>
          <cell r="F469">
            <v>52947</v>
          </cell>
          <cell r="G469">
            <v>50500.845999999998</v>
          </cell>
          <cell r="H469">
            <v>0</v>
          </cell>
          <cell r="I469">
            <v>935</v>
          </cell>
          <cell r="J469">
            <v>0</v>
          </cell>
          <cell r="K469">
            <v>0</v>
          </cell>
          <cell r="L469">
            <v>0</v>
          </cell>
          <cell r="M469">
            <v>41794</v>
          </cell>
          <cell r="N469">
            <v>38178</v>
          </cell>
          <cell r="O469">
            <v>0</v>
          </cell>
          <cell r="P469">
            <v>252</v>
          </cell>
          <cell r="Q469">
            <v>302</v>
          </cell>
          <cell r="U469">
            <v>50</v>
          </cell>
          <cell r="V469">
            <v>15</v>
          </cell>
          <cell r="W469">
            <v>0</v>
          </cell>
          <cell r="X469">
            <v>0</v>
          </cell>
          <cell r="Y469">
            <v>101</v>
          </cell>
          <cell r="Z469">
            <v>101</v>
          </cell>
          <cell r="AA469">
            <v>162</v>
          </cell>
          <cell r="AB469">
            <v>60</v>
          </cell>
          <cell r="AC469">
            <v>1604</v>
          </cell>
          <cell r="AD469">
            <v>594</v>
          </cell>
          <cell r="AE469">
            <v>82817</v>
          </cell>
          <cell r="AF469">
            <v>90703</v>
          </cell>
          <cell r="AG469">
            <v>7890</v>
          </cell>
          <cell r="AH469">
            <v>4</v>
          </cell>
          <cell r="AI469">
            <v>55872</v>
          </cell>
          <cell r="AJ469">
            <v>4646</v>
          </cell>
          <cell r="AK469">
            <v>60518</v>
          </cell>
          <cell r="AL469">
            <v>56695</v>
          </cell>
          <cell r="AM469">
            <v>28622</v>
          </cell>
          <cell r="AN469">
            <v>1015</v>
          </cell>
          <cell r="AO469">
            <v>473</v>
          </cell>
        </row>
        <row r="470">
          <cell r="B470" t="str">
            <v>เมืองยะลา</v>
          </cell>
          <cell r="C470">
            <v>1682</v>
          </cell>
          <cell r="D470">
            <v>1682</v>
          </cell>
          <cell r="E470">
            <v>1346</v>
          </cell>
          <cell r="F470">
            <v>1346</v>
          </cell>
          <cell r="G470">
            <v>1539.6420000000001</v>
          </cell>
          <cell r="H470">
            <v>0</v>
          </cell>
          <cell r="I470">
            <v>1144</v>
          </cell>
          <cell r="J470">
            <v>0</v>
          </cell>
          <cell r="K470">
            <v>0</v>
          </cell>
          <cell r="L470">
            <v>0</v>
          </cell>
          <cell r="M470">
            <v>1348</v>
          </cell>
          <cell r="N470">
            <v>1231</v>
          </cell>
          <cell r="AE470">
            <v>2066</v>
          </cell>
          <cell r="AF470">
            <v>2183</v>
          </cell>
          <cell r="AG470">
            <v>117</v>
          </cell>
          <cell r="AI470">
            <v>1526</v>
          </cell>
          <cell r="AJ470">
            <v>75</v>
          </cell>
          <cell r="AK470">
            <v>1601</v>
          </cell>
          <cell r="AL470">
            <v>1746</v>
          </cell>
          <cell r="AM470">
            <v>656</v>
          </cell>
          <cell r="AN470">
            <v>1144</v>
          </cell>
          <cell r="AO470">
            <v>410</v>
          </cell>
        </row>
        <row r="471">
          <cell r="B471" t="str">
            <v>รามัน</v>
          </cell>
          <cell r="C471">
            <v>3521</v>
          </cell>
          <cell r="D471">
            <v>3604</v>
          </cell>
          <cell r="E471">
            <v>3108</v>
          </cell>
          <cell r="F471">
            <v>3172</v>
          </cell>
          <cell r="G471">
            <v>1633.9970000000001</v>
          </cell>
          <cell r="H471">
            <v>0</v>
          </cell>
          <cell r="I471">
            <v>526</v>
          </cell>
          <cell r="J471">
            <v>0</v>
          </cell>
          <cell r="K471">
            <v>0</v>
          </cell>
          <cell r="L471">
            <v>0</v>
          </cell>
          <cell r="M471">
            <v>1032</v>
          </cell>
          <cell r="N471">
            <v>800</v>
          </cell>
          <cell r="AE471">
            <v>3418</v>
          </cell>
          <cell r="AF471">
            <v>4074</v>
          </cell>
          <cell r="AG471">
            <v>660</v>
          </cell>
          <cell r="AH471">
            <v>4</v>
          </cell>
          <cell r="AI471">
            <v>3103</v>
          </cell>
          <cell r="AJ471">
            <v>57</v>
          </cell>
          <cell r="AK471">
            <v>3160</v>
          </cell>
          <cell r="AL471">
            <v>2420</v>
          </cell>
          <cell r="AM471">
            <v>632</v>
          </cell>
          <cell r="AN471">
            <v>780</v>
          </cell>
          <cell r="AO471">
            <v>200</v>
          </cell>
        </row>
        <row r="472">
          <cell r="B472" t="str">
            <v>เบตง</v>
          </cell>
          <cell r="C472">
            <v>18658</v>
          </cell>
          <cell r="D472">
            <v>18658</v>
          </cell>
          <cell r="E472">
            <v>9630</v>
          </cell>
          <cell r="F472">
            <v>9630</v>
          </cell>
          <cell r="G472">
            <v>16797</v>
          </cell>
          <cell r="H472">
            <v>0</v>
          </cell>
          <cell r="I472">
            <v>1744</v>
          </cell>
          <cell r="J472">
            <v>0</v>
          </cell>
          <cell r="K472">
            <v>0</v>
          </cell>
          <cell r="L472">
            <v>0</v>
          </cell>
          <cell r="M472">
            <v>12343</v>
          </cell>
          <cell r="N472">
            <v>13065</v>
          </cell>
          <cell r="P472">
            <v>82</v>
          </cell>
          <cell r="Q472">
            <v>132</v>
          </cell>
          <cell r="U472">
            <v>50</v>
          </cell>
          <cell r="V472">
            <v>15</v>
          </cell>
          <cell r="W472">
            <v>0</v>
          </cell>
          <cell r="X472">
            <v>0</v>
          </cell>
          <cell r="Y472">
            <v>59</v>
          </cell>
          <cell r="Z472">
            <v>59</v>
          </cell>
          <cell r="AA472">
            <v>47</v>
          </cell>
          <cell r="AB472">
            <v>18</v>
          </cell>
          <cell r="AC472">
            <v>797</v>
          </cell>
          <cell r="AD472">
            <v>305</v>
          </cell>
          <cell r="AE472">
            <v>26610</v>
          </cell>
          <cell r="AF472">
            <v>31315</v>
          </cell>
          <cell r="AG472">
            <v>4705</v>
          </cell>
          <cell r="AI472">
            <v>12317</v>
          </cell>
          <cell r="AJ472">
            <v>3559</v>
          </cell>
          <cell r="AK472">
            <v>15876</v>
          </cell>
          <cell r="AL472">
            <v>14202</v>
          </cell>
          <cell r="AM472">
            <v>7271</v>
          </cell>
          <cell r="AN472">
            <v>1153</v>
          </cell>
          <cell r="AO472">
            <v>458</v>
          </cell>
        </row>
        <row r="473">
          <cell r="B473" t="str">
            <v>ยะหา</v>
          </cell>
          <cell r="C473">
            <v>2920</v>
          </cell>
          <cell r="D473">
            <v>2920</v>
          </cell>
          <cell r="E473">
            <v>2687</v>
          </cell>
          <cell r="F473">
            <v>2687</v>
          </cell>
          <cell r="G473">
            <v>548.29999999999995</v>
          </cell>
          <cell r="H473">
            <v>0</v>
          </cell>
          <cell r="I473">
            <v>204</v>
          </cell>
          <cell r="J473">
            <v>0</v>
          </cell>
          <cell r="K473">
            <v>0</v>
          </cell>
          <cell r="L473">
            <v>0</v>
          </cell>
          <cell r="M473">
            <v>1514</v>
          </cell>
          <cell r="N473">
            <v>1395</v>
          </cell>
          <cell r="AE473">
            <v>2620</v>
          </cell>
          <cell r="AF473">
            <v>3090</v>
          </cell>
          <cell r="AG473">
            <v>470</v>
          </cell>
          <cell r="AI473">
            <v>1341</v>
          </cell>
          <cell r="AJ473">
            <v>217</v>
          </cell>
          <cell r="AK473">
            <v>1558</v>
          </cell>
          <cell r="AL473">
            <v>1262</v>
          </cell>
          <cell r="AM473">
            <v>1130</v>
          </cell>
          <cell r="AN473">
            <v>941</v>
          </cell>
          <cell r="AO473">
            <v>725</v>
          </cell>
        </row>
        <row r="474">
          <cell r="B474" t="str">
            <v>บันนังสตา</v>
          </cell>
          <cell r="C474">
            <v>16153</v>
          </cell>
          <cell r="D474">
            <v>16153</v>
          </cell>
          <cell r="E474">
            <v>15599</v>
          </cell>
          <cell r="F474">
            <v>15599</v>
          </cell>
          <cell r="G474">
            <v>15884.754000000001</v>
          </cell>
          <cell r="H474">
            <v>0</v>
          </cell>
          <cell r="I474">
            <v>1018</v>
          </cell>
          <cell r="J474">
            <v>0</v>
          </cell>
          <cell r="K474">
            <v>0</v>
          </cell>
          <cell r="L474">
            <v>0</v>
          </cell>
          <cell r="M474">
            <v>11937</v>
          </cell>
          <cell r="N474">
            <v>9308</v>
          </cell>
          <cell r="P474">
            <v>53</v>
          </cell>
          <cell r="Q474">
            <v>53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18</v>
          </cell>
          <cell r="Z474">
            <v>18</v>
          </cell>
          <cell r="AA474">
            <v>19</v>
          </cell>
          <cell r="AB474">
            <v>13</v>
          </cell>
          <cell r="AC474">
            <v>1056</v>
          </cell>
          <cell r="AD474">
            <v>722</v>
          </cell>
          <cell r="AE474">
            <v>22151</v>
          </cell>
          <cell r="AF474">
            <v>23209</v>
          </cell>
          <cell r="AG474">
            <v>1058</v>
          </cell>
          <cell r="AI474">
            <v>17017</v>
          </cell>
          <cell r="AJ474">
            <v>76</v>
          </cell>
          <cell r="AK474">
            <v>17093</v>
          </cell>
          <cell r="AL474">
            <v>18072</v>
          </cell>
          <cell r="AM474">
            <v>10068</v>
          </cell>
          <cell r="AN474">
            <v>1062</v>
          </cell>
          <cell r="AO474">
            <v>589</v>
          </cell>
        </row>
        <row r="475">
          <cell r="B475" t="str">
            <v>ธารโต</v>
          </cell>
          <cell r="C475">
            <v>20923</v>
          </cell>
          <cell r="D475">
            <v>20021</v>
          </cell>
          <cell r="E475">
            <v>16095</v>
          </cell>
          <cell r="F475">
            <v>14972</v>
          </cell>
          <cell r="G475">
            <v>10211.177</v>
          </cell>
          <cell r="H475">
            <v>0</v>
          </cell>
          <cell r="I475">
            <v>634</v>
          </cell>
          <cell r="J475">
            <v>0</v>
          </cell>
          <cell r="K475">
            <v>0</v>
          </cell>
          <cell r="L475">
            <v>0</v>
          </cell>
          <cell r="M475">
            <v>10571</v>
          </cell>
          <cell r="N475">
            <v>9500</v>
          </cell>
          <cell r="P475">
            <v>117</v>
          </cell>
          <cell r="Q475">
            <v>117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24</v>
          </cell>
          <cell r="Z475">
            <v>24</v>
          </cell>
          <cell r="AA475">
            <v>96</v>
          </cell>
          <cell r="AB475">
            <v>29</v>
          </cell>
          <cell r="AC475">
            <v>4000</v>
          </cell>
          <cell r="AD475">
            <v>1208</v>
          </cell>
          <cell r="AE475">
            <v>19667</v>
          </cell>
          <cell r="AF475">
            <v>19847</v>
          </cell>
          <cell r="AG475">
            <v>180</v>
          </cell>
          <cell r="AI475">
            <v>16231</v>
          </cell>
          <cell r="AJ475">
            <v>390</v>
          </cell>
          <cell r="AK475">
            <v>16621</v>
          </cell>
          <cell r="AL475">
            <v>14835</v>
          </cell>
          <cell r="AM475">
            <v>6931</v>
          </cell>
          <cell r="AN475">
            <v>914</v>
          </cell>
          <cell r="AO475">
            <v>417</v>
          </cell>
        </row>
        <row r="476">
          <cell r="B476" t="str">
            <v>กาบัง</v>
          </cell>
          <cell r="C476">
            <v>1869</v>
          </cell>
          <cell r="D476">
            <v>1869</v>
          </cell>
          <cell r="E476">
            <v>1228</v>
          </cell>
          <cell r="F476">
            <v>1228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1120</v>
          </cell>
          <cell r="N476">
            <v>1163</v>
          </cell>
          <cell r="AE476">
            <v>2098</v>
          </cell>
          <cell r="AF476">
            <v>2098</v>
          </cell>
          <cell r="AG476">
            <v>0</v>
          </cell>
          <cell r="AI476">
            <v>1126</v>
          </cell>
          <cell r="AJ476">
            <v>190</v>
          </cell>
          <cell r="AK476">
            <v>1316</v>
          </cell>
          <cell r="AL476">
            <v>963</v>
          </cell>
          <cell r="AM476">
            <v>287</v>
          </cell>
          <cell r="AN476">
            <v>855</v>
          </cell>
          <cell r="AO476">
            <v>218</v>
          </cell>
        </row>
        <row r="477">
          <cell r="B477" t="str">
            <v>กรงปินัง</v>
          </cell>
          <cell r="C477">
            <v>4585</v>
          </cell>
          <cell r="D477">
            <v>4585</v>
          </cell>
          <cell r="E477">
            <v>4313</v>
          </cell>
          <cell r="F477">
            <v>4313</v>
          </cell>
          <cell r="G477">
            <v>3885.9760000000001</v>
          </cell>
          <cell r="H477">
            <v>0</v>
          </cell>
          <cell r="I477">
            <v>901</v>
          </cell>
          <cell r="J477">
            <v>0</v>
          </cell>
          <cell r="K477">
            <v>0</v>
          </cell>
          <cell r="L477">
            <v>0</v>
          </cell>
          <cell r="M477">
            <v>1929</v>
          </cell>
          <cell r="N477">
            <v>1716</v>
          </cell>
          <cell r="AE477">
            <v>4187</v>
          </cell>
          <cell r="AF477">
            <v>4887</v>
          </cell>
          <cell r="AG477">
            <v>700</v>
          </cell>
          <cell r="AI477">
            <v>3211</v>
          </cell>
          <cell r="AJ477">
            <v>82</v>
          </cell>
          <cell r="AK477">
            <v>3293</v>
          </cell>
          <cell r="AL477">
            <v>3195</v>
          </cell>
          <cell r="AM477">
            <v>1647</v>
          </cell>
          <cell r="AN477">
            <v>995</v>
          </cell>
          <cell r="AO477">
            <v>500</v>
          </cell>
        </row>
        <row r="478">
          <cell r="B478" t="str">
            <v>นราธิวาส</v>
          </cell>
          <cell r="C478">
            <v>37279</v>
          </cell>
          <cell r="D478">
            <v>34909</v>
          </cell>
          <cell r="E478">
            <v>29898</v>
          </cell>
          <cell r="F478">
            <v>28956</v>
          </cell>
          <cell r="G478">
            <v>28549.492999999999</v>
          </cell>
          <cell r="H478">
            <v>3507.0639999999999</v>
          </cell>
          <cell r="I478">
            <v>955</v>
          </cell>
          <cell r="J478">
            <v>121</v>
          </cell>
          <cell r="K478">
            <v>0</v>
          </cell>
          <cell r="L478">
            <v>0</v>
          </cell>
          <cell r="M478">
            <v>12686</v>
          </cell>
          <cell r="N478">
            <v>11781</v>
          </cell>
          <cell r="O478">
            <v>0</v>
          </cell>
          <cell r="P478">
            <v>109</v>
          </cell>
          <cell r="Q478">
            <v>117</v>
          </cell>
          <cell r="U478">
            <v>8</v>
          </cell>
          <cell r="V478">
            <v>0</v>
          </cell>
          <cell r="W478">
            <v>0</v>
          </cell>
          <cell r="X478">
            <v>0</v>
          </cell>
          <cell r="Y478">
            <v>25</v>
          </cell>
          <cell r="Z478">
            <v>25</v>
          </cell>
          <cell r="AA478">
            <v>24</v>
          </cell>
          <cell r="AB478">
            <v>7.55</v>
          </cell>
          <cell r="AC478">
            <v>960</v>
          </cell>
          <cell r="AD478">
            <v>302</v>
          </cell>
          <cell r="AE478">
            <v>30068</v>
          </cell>
          <cell r="AF478">
            <v>30636</v>
          </cell>
          <cell r="AG478">
            <v>787</v>
          </cell>
          <cell r="AH478">
            <v>219</v>
          </cell>
          <cell r="AI478">
            <v>24861</v>
          </cell>
          <cell r="AJ478">
            <v>1819</v>
          </cell>
          <cell r="AK478">
            <v>26461</v>
          </cell>
          <cell r="AL478">
            <v>13577</v>
          </cell>
          <cell r="AM478">
            <v>3939</v>
          </cell>
          <cell r="AN478">
            <v>546</v>
          </cell>
          <cell r="AO478">
            <v>149</v>
          </cell>
        </row>
        <row r="479">
          <cell r="B479" t="str">
            <v>เมืองนราธิวาส</v>
          </cell>
          <cell r="C479">
            <v>509</v>
          </cell>
          <cell r="D479">
            <v>509</v>
          </cell>
          <cell r="E479">
            <v>495</v>
          </cell>
          <cell r="F479">
            <v>495</v>
          </cell>
          <cell r="G479">
            <v>271.89999999999998</v>
          </cell>
          <cell r="H479">
            <v>0</v>
          </cell>
          <cell r="I479">
            <v>549</v>
          </cell>
          <cell r="J479">
            <v>0</v>
          </cell>
          <cell r="K479">
            <v>0</v>
          </cell>
          <cell r="L479">
            <v>0</v>
          </cell>
          <cell r="M479">
            <v>89</v>
          </cell>
          <cell r="N479">
            <v>128</v>
          </cell>
          <cell r="AE479">
            <v>362</v>
          </cell>
          <cell r="AF479">
            <v>362</v>
          </cell>
          <cell r="AG479">
            <v>0</v>
          </cell>
          <cell r="AH479">
            <v>0</v>
          </cell>
          <cell r="AI479">
            <v>255</v>
          </cell>
          <cell r="AJ479">
            <v>107</v>
          </cell>
          <cell r="AK479">
            <v>362</v>
          </cell>
          <cell r="AL479">
            <v>84</v>
          </cell>
          <cell r="AM479">
            <v>4</v>
          </cell>
          <cell r="AN479">
            <v>330</v>
          </cell>
          <cell r="AO479">
            <v>11</v>
          </cell>
        </row>
        <row r="480">
          <cell r="B480" t="str">
            <v>ตากใบ</v>
          </cell>
          <cell r="C480">
            <v>109</v>
          </cell>
          <cell r="D480">
            <v>109</v>
          </cell>
          <cell r="E480">
            <v>82</v>
          </cell>
          <cell r="F480">
            <v>82</v>
          </cell>
          <cell r="G480">
            <v>40.71</v>
          </cell>
          <cell r="H480">
            <v>0</v>
          </cell>
          <cell r="I480">
            <v>496</v>
          </cell>
          <cell r="J480">
            <v>0</v>
          </cell>
          <cell r="K480">
            <v>0</v>
          </cell>
          <cell r="L480">
            <v>0</v>
          </cell>
          <cell r="M480">
            <v>28</v>
          </cell>
          <cell r="N480">
            <v>14</v>
          </cell>
          <cell r="AE480">
            <v>94</v>
          </cell>
          <cell r="AF480">
            <v>94</v>
          </cell>
          <cell r="AG480">
            <v>0</v>
          </cell>
          <cell r="AH480">
            <v>0</v>
          </cell>
          <cell r="AI480">
            <v>66</v>
          </cell>
          <cell r="AJ480">
            <v>19</v>
          </cell>
          <cell r="AK480">
            <v>85</v>
          </cell>
          <cell r="AL480">
            <v>28</v>
          </cell>
          <cell r="AM480">
            <v>10</v>
          </cell>
          <cell r="AN480">
            <v>420</v>
          </cell>
          <cell r="AO480">
            <v>118</v>
          </cell>
        </row>
        <row r="481">
          <cell r="B481" t="str">
            <v>บาเจาะ</v>
          </cell>
          <cell r="C481">
            <v>753</v>
          </cell>
          <cell r="D481">
            <v>1062</v>
          </cell>
          <cell r="E481">
            <v>700</v>
          </cell>
          <cell r="F481">
            <v>844</v>
          </cell>
          <cell r="G481">
            <v>372.75</v>
          </cell>
          <cell r="H481">
            <v>0</v>
          </cell>
          <cell r="I481">
            <v>533</v>
          </cell>
          <cell r="J481">
            <v>0</v>
          </cell>
          <cell r="K481">
            <v>0</v>
          </cell>
          <cell r="L481">
            <v>0</v>
          </cell>
          <cell r="M481">
            <v>71</v>
          </cell>
          <cell r="N481">
            <v>62</v>
          </cell>
          <cell r="AE481">
            <v>587</v>
          </cell>
          <cell r="AF481">
            <v>587</v>
          </cell>
          <cell r="AG481">
            <v>0</v>
          </cell>
          <cell r="AH481">
            <v>0</v>
          </cell>
          <cell r="AI481">
            <v>474</v>
          </cell>
          <cell r="AJ481">
            <v>0</v>
          </cell>
          <cell r="AK481">
            <v>474</v>
          </cell>
          <cell r="AL481">
            <v>266</v>
          </cell>
          <cell r="AM481">
            <v>77</v>
          </cell>
          <cell r="AN481">
            <v>561</v>
          </cell>
          <cell r="AO481">
            <v>162</v>
          </cell>
        </row>
        <row r="482">
          <cell r="B482" t="str">
            <v>ยี่งอ</v>
          </cell>
          <cell r="C482">
            <v>864</v>
          </cell>
          <cell r="D482">
            <v>821</v>
          </cell>
          <cell r="E482">
            <v>734</v>
          </cell>
          <cell r="F482">
            <v>691</v>
          </cell>
          <cell r="G482">
            <v>6759.6490000000003</v>
          </cell>
          <cell r="H482">
            <v>3506.5639999999999</v>
          </cell>
          <cell r="I482">
            <v>9209</v>
          </cell>
          <cell r="J482">
            <v>5075</v>
          </cell>
          <cell r="K482">
            <v>0</v>
          </cell>
          <cell r="L482">
            <v>0</v>
          </cell>
          <cell r="M482">
            <v>75</v>
          </cell>
          <cell r="N482">
            <v>84</v>
          </cell>
          <cell r="AE482">
            <v>833</v>
          </cell>
          <cell r="AF482">
            <v>833</v>
          </cell>
          <cell r="AG482">
            <v>0</v>
          </cell>
          <cell r="AH482">
            <v>0</v>
          </cell>
          <cell r="AI482">
            <v>691</v>
          </cell>
          <cell r="AJ482">
            <v>0</v>
          </cell>
          <cell r="AK482">
            <v>691</v>
          </cell>
          <cell r="AL482">
            <v>207</v>
          </cell>
          <cell r="AM482">
            <v>83</v>
          </cell>
          <cell r="AN482">
            <v>300</v>
          </cell>
          <cell r="AO482">
            <v>120</v>
          </cell>
        </row>
        <row r="483">
          <cell r="B483" t="str">
            <v>ระแงะ</v>
          </cell>
          <cell r="C483">
            <v>6785</v>
          </cell>
          <cell r="D483">
            <v>4839</v>
          </cell>
          <cell r="E483">
            <v>5166</v>
          </cell>
          <cell r="F483">
            <v>4788</v>
          </cell>
          <cell r="G483">
            <v>5313.8109999999997</v>
          </cell>
          <cell r="H483">
            <v>0</v>
          </cell>
          <cell r="I483">
            <v>1029</v>
          </cell>
          <cell r="J483">
            <v>0</v>
          </cell>
          <cell r="K483">
            <v>0</v>
          </cell>
          <cell r="L483">
            <v>0</v>
          </cell>
          <cell r="M483">
            <v>725</v>
          </cell>
          <cell r="N483">
            <v>610</v>
          </cell>
          <cell r="P483">
            <v>23</v>
          </cell>
          <cell r="Q483">
            <v>28</v>
          </cell>
          <cell r="U483">
            <v>5</v>
          </cell>
          <cell r="V483">
            <v>0</v>
          </cell>
          <cell r="W483">
            <v>0</v>
          </cell>
          <cell r="X483">
            <v>0</v>
          </cell>
          <cell r="Y483">
            <v>7</v>
          </cell>
          <cell r="Z483">
            <v>7</v>
          </cell>
          <cell r="AA483">
            <v>5</v>
          </cell>
          <cell r="AB483">
            <v>2</v>
          </cell>
          <cell r="AC483">
            <v>714</v>
          </cell>
          <cell r="AD483">
            <v>286</v>
          </cell>
          <cell r="AE483">
            <v>4883</v>
          </cell>
          <cell r="AF483">
            <v>4888</v>
          </cell>
          <cell r="AG483">
            <v>5</v>
          </cell>
          <cell r="AH483">
            <v>0</v>
          </cell>
          <cell r="AI483">
            <v>4754</v>
          </cell>
          <cell r="AJ483">
            <v>80</v>
          </cell>
          <cell r="AK483">
            <v>4834</v>
          </cell>
          <cell r="AL483">
            <v>1483</v>
          </cell>
          <cell r="AM483">
            <v>387</v>
          </cell>
          <cell r="AN483">
            <v>312</v>
          </cell>
          <cell r="AO483">
            <v>80</v>
          </cell>
        </row>
        <row r="484">
          <cell r="B484" t="str">
            <v>รือเสาะ</v>
          </cell>
          <cell r="C484">
            <v>3032</v>
          </cell>
          <cell r="D484">
            <v>2368</v>
          </cell>
          <cell r="E484">
            <v>2725</v>
          </cell>
          <cell r="F484">
            <v>2061</v>
          </cell>
          <cell r="G484">
            <v>673.88499999999999</v>
          </cell>
          <cell r="H484">
            <v>0</v>
          </cell>
          <cell r="I484">
            <v>247</v>
          </cell>
          <cell r="J484">
            <v>0</v>
          </cell>
          <cell r="K484">
            <v>0</v>
          </cell>
          <cell r="L484">
            <v>0</v>
          </cell>
          <cell r="M484">
            <v>1010</v>
          </cell>
          <cell r="N484">
            <v>810</v>
          </cell>
          <cell r="AE484">
            <v>2581</v>
          </cell>
          <cell r="AF484">
            <v>2581</v>
          </cell>
          <cell r="AG484">
            <v>0</v>
          </cell>
          <cell r="AH484">
            <v>0</v>
          </cell>
          <cell r="AI484">
            <v>1974</v>
          </cell>
          <cell r="AJ484">
            <v>66</v>
          </cell>
          <cell r="AK484">
            <v>2040</v>
          </cell>
          <cell r="AL484">
            <v>1305</v>
          </cell>
          <cell r="AM484">
            <v>426</v>
          </cell>
          <cell r="AN484">
            <v>661</v>
          </cell>
          <cell r="AO484">
            <v>209</v>
          </cell>
        </row>
        <row r="485">
          <cell r="B485" t="str">
            <v>แว้ง</v>
          </cell>
          <cell r="C485">
            <v>1384</v>
          </cell>
          <cell r="D485">
            <v>1384</v>
          </cell>
          <cell r="E485">
            <v>1201</v>
          </cell>
          <cell r="F485">
            <v>1201</v>
          </cell>
          <cell r="G485">
            <v>561</v>
          </cell>
          <cell r="H485">
            <v>0</v>
          </cell>
          <cell r="I485">
            <v>467</v>
          </cell>
          <cell r="J485">
            <v>0</v>
          </cell>
          <cell r="K485">
            <v>0</v>
          </cell>
          <cell r="L485">
            <v>0</v>
          </cell>
          <cell r="M485">
            <v>398</v>
          </cell>
          <cell r="N485">
            <v>359</v>
          </cell>
          <cell r="AE485">
            <v>1376</v>
          </cell>
          <cell r="AF485">
            <v>1390</v>
          </cell>
          <cell r="AG485">
            <v>14</v>
          </cell>
          <cell r="AH485">
            <v>0</v>
          </cell>
          <cell r="AI485">
            <v>1171</v>
          </cell>
          <cell r="AJ485">
            <v>52</v>
          </cell>
          <cell r="AK485">
            <v>1223</v>
          </cell>
          <cell r="AL485">
            <v>615</v>
          </cell>
          <cell r="AM485">
            <v>183</v>
          </cell>
          <cell r="AN485">
            <v>525</v>
          </cell>
          <cell r="AO485">
            <v>150</v>
          </cell>
        </row>
        <row r="486">
          <cell r="B486" t="str">
            <v>สุไหงโก-ลก</v>
          </cell>
          <cell r="C486">
            <v>270</v>
          </cell>
          <cell r="D486">
            <v>270</v>
          </cell>
          <cell r="E486">
            <v>270</v>
          </cell>
          <cell r="F486">
            <v>270</v>
          </cell>
          <cell r="G486">
            <v>511.32799999999997</v>
          </cell>
          <cell r="H486">
            <v>0</v>
          </cell>
          <cell r="I486">
            <v>1894</v>
          </cell>
          <cell r="J486">
            <v>0</v>
          </cell>
          <cell r="K486">
            <v>0</v>
          </cell>
          <cell r="L486">
            <v>0</v>
          </cell>
          <cell r="M486">
            <v>52</v>
          </cell>
          <cell r="N486">
            <v>51</v>
          </cell>
          <cell r="AE486">
            <v>216</v>
          </cell>
          <cell r="AF486">
            <v>221</v>
          </cell>
          <cell r="AG486">
            <v>5</v>
          </cell>
          <cell r="AH486">
            <v>0</v>
          </cell>
          <cell r="AI486">
            <v>168</v>
          </cell>
          <cell r="AJ486">
            <v>0</v>
          </cell>
          <cell r="AK486">
            <v>168</v>
          </cell>
          <cell r="AL486">
            <v>38</v>
          </cell>
          <cell r="AM486">
            <v>27</v>
          </cell>
          <cell r="AN486">
            <v>228</v>
          </cell>
          <cell r="AO486">
            <v>161</v>
          </cell>
        </row>
        <row r="487">
          <cell r="B487" t="str">
            <v>สุไหงปาดี</v>
          </cell>
          <cell r="C487">
            <v>4880</v>
          </cell>
          <cell r="D487">
            <v>4880</v>
          </cell>
          <cell r="E487">
            <v>3842</v>
          </cell>
          <cell r="F487">
            <v>3842</v>
          </cell>
          <cell r="G487">
            <v>993</v>
          </cell>
          <cell r="H487">
            <v>0</v>
          </cell>
          <cell r="I487">
            <v>258</v>
          </cell>
          <cell r="J487">
            <v>0</v>
          </cell>
          <cell r="K487">
            <v>0</v>
          </cell>
          <cell r="L487">
            <v>0</v>
          </cell>
          <cell r="M487">
            <v>319</v>
          </cell>
          <cell r="N487">
            <v>319</v>
          </cell>
          <cell r="P487">
            <v>8</v>
          </cell>
          <cell r="Q487">
            <v>11</v>
          </cell>
          <cell r="U487">
            <v>3</v>
          </cell>
          <cell r="V487">
            <v>0</v>
          </cell>
          <cell r="W487">
            <v>0</v>
          </cell>
          <cell r="X487">
            <v>0</v>
          </cell>
          <cell r="Y487">
            <v>5</v>
          </cell>
          <cell r="Z487">
            <v>5</v>
          </cell>
          <cell r="AA487">
            <v>1</v>
          </cell>
          <cell r="AB487">
            <v>0.15</v>
          </cell>
          <cell r="AC487">
            <v>200</v>
          </cell>
          <cell r="AD487">
            <v>30</v>
          </cell>
          <cell r="AE487">
            <v>3547</v>
          </cell>
          <cell r="AF487">
            <v>3595</v>
          </cell>
          <cell r="AG487">
            <v>48</v>
          </cell>
          <cell r="AH487">
            <v>0</v>
          </cell>
          <cell r="AI487">
            <v>3127</v>
          </cell>
          <cell r="AJ487">
            <v>246</v>
          </cell>
          <cell r="AK487">
            <v>3373</v>
          </cell>
          <cell r="AL487">
            <v>1707</v>
          </cell>
          <cell r="AM487">
            <v>715</v>
          </cell>
          <cell r="AN487">
            <v>546</v>
          </cell>
          <cell r="AO487">
            <v>212</v>
          </cell>
        </row>
        <row r="488">
          <cell r="B488" t="str">
            <v>ศรีสาคร</v>
          </cell>
          <cell r="C488">
            <v>3727</v>
          </cell>
          <cell r="D488">
            <v>3702</v>
          </cell>
          <cell r="E488">
            <v>2919</v>
          </cell>
          <cell r="F488">
            <v>2919</v>
          </cell>
          <cell r="G488">
            <v>3007.64</v>
          </cell>
          <cell r="H488">
            <v>0.5</v>
          </cell>
          <cell r="I488">
            <v>1030</v>
          </cell>
          <cell r="J488">
            <v>0</v>
          </cell>
          <cell r="K488">
            <v>0</v>
          </cell>
          <cell r="L488">
            <v>0</v>
          </cell>
          <cell r="M488">
            <v>2122</v>
          </cell>
          <cell r="N488">
            <v>2076</v>
          </cell>
          <cell r="AE488">
            <v>3686</v>
          </cell>
          <cell r="AF488">
            <v>3802</v>
          </cell>
          <cell r="AG488">
            <v>116</v>
          </cell>
          <cell r="AH488">
            <v>0</v>
          </cell>
          <cell r="AI488">
            <v>2213</v>
          </cell>
          <cell r="AJ488">
            <v>455</v>
          </cell>
          <cell r="AK488">
            <v>2668</v>
          </cell>
          <cell r="AL488">
            <v>1461</v>
          </cell>
          <cell r="AM488">
            <v>467</v>
          </cell>
          <cell r="AN488">
            <v>660</v>
          </cell>
          <cell r="AO488">
            <v>175</v>
          </cell>
        </row>
        <row r="489">
          <cell r="B489" t="str">
            <v>สุคิริน</v>
          </cell>
          <cell r="C489">
            <v>3466</v>
          </cell>
          <cell r="D489">
            <v>3466</v>
          </cell>
          <cell r="E489">
            <v>2282</v>
          </cell>
          <cell r="F489">
            <v>2282</v>
          </cell>
          <cell r="G489">
            <v>3047.03</v>
          </cell>
          <cell r="H489">
            <v>0</v>
          </cell>
          <cell r="I489">
            <v>1335</v>
          </cell>
          <cell r="J489">
            <v>0</v>
          </cell>
          <cell r="K489">
            <v>0</v>
          </cell>
          <cell r="L489">
            <v>0</v>
          </cell>
          <cell r="M489">
            <v>2136</v>
          </cell>
          <cell r="N489">
            <v>1817</v>
          </cell>
          <cell r="P489">
            <v>62</v>
          </cell>
          <cell r="Q489">
            <v>62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9</v>
          </cell>
          <cell r="Z489">
            <v>9</v>
          </cell>
          <cell r="AA489">
            <v>5</v>
          </cell>
          <cell r="AB489">
            <v>0.4</v>
          </cell>
          <cell r="AC489">
            <v>556</v>
          </cell>
          <cell r="AD489">
            <v>44</v>
          </cell>
          <cell r="AE489">
            <v>3594</v>
          </cell>
          <cell r="AF489">
            <v>3594</v>
          </cell>
          <cell r="AG489">
            <v>0</v>
          </cell>
          <cell r="AH489">
            <v>0</v>
          </cell>
          <cell r="AI489">
            <v>3588</v>
          </cell>
          <cell r="AJ489">
            <v>6</v>
          </cell>
          <cell r="AK489">
            <v>3594</v>
          </cell>
          <cell r="AL489">
            <v>2504</v>
          </cell>
          <cell r="AM489">
            <v>431</v>
          </cell>
          <cell r="AN489">
            <v>698</v>
          </cell>
          <cell r="AO489">
            <v>120</v>
          </cell>
        </row>
        <row r="490">
          <cell r="B490" t="str">
            <v>จะแนะ</v>
          </cell>
          <cell r="C490">
            <v>9026</v>
          </cell>
          <cell r="D490">
            <v>9026</v>
          </cell>
          <cell r="E490">
            <v>7056</v>
          </cell>
          <cell r="F490">
            <v>7056</v>
          </cell>
          <cell r="G490">
            <v>4530.79</v>
          </cell>
          <cell r="H490">
            <v>0</v>
          </cell>
          <cell r="I490">
            <v>642</v>
          </cell>
          <cell r="J490">
            <v>0</v>
          </cell>
          <cell r="K490">
            <v>0</v>
          </cell>
          <cell r="L490">
            <v>0</v>
          </cell>
          <cell r="M490">
            <v>5439</v>
          </cell>
          <cell r="N490">
            <v>5249</v>
          </cell>
          <cell r="P490">
            <v>16</v>
          </cell>
          <cell r="Q490">
            <v>16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4</v>
          </cell>
          <cell r="Z490">
            <v>4</v>
          </cell>
          <cell r="AA490">
            <v>13</v>
          </cell>
          <cell r="AB490">
            <v>5</v>
          </cell>
          <cell r="AC490">
            <v>3250</v>
          </cell>
          <cell r="AD490">
            <v>1250</v>
          </cell>
          <cell r="AE490">
            <v>5835</v>
          </cell>
          <cell r="AF490">
            <v>6215</v>
          </cell>
          <cell r="AG490">
            <v>599</v>
          </cell>
          <cell r="AH490">
            <v>219</v>
          </cell>
          <cell r="AI490">
            <v>3924</v>
          </cell>
          <cell r="AJ490">
            <v>770</v>
          </cell>
          <cell r="AK490">
            <v>4475</v>
          </cell>
          <cell r="AL490">
            <v>2786</v>
          </cell>
          <cell r="AM490">
            <v>671</v>
          </cell>
          <cell r="AN490">
            <v>710</v>
          </cell>
          <cell r="AO490">
            <v>150</v>
          </cell>
        </row>
        <row r="491">
          <cell r="B491" t="str">
            <v>เจาะไอร้อง</v>
          </cell>
          <cell r="C491">
            <v>2474</v>
          </cell>
          <cell r="D491">
            <v>2473</v>
          </cell>
          <cell r="E491">
            <v>2426</v>
          </cell>
          <cell r="F491">
            <v>2425</v>
          </cell>
          <cell r="G491">
            <v>2466</v>
          </cell>
          <cell r="H491">
            <v>0</v>
          </cell>
          <cell r="I491">
            <v>1016</v>
          </cell>
          <cell r="J491">
            <v>0</v>
          </cell>
          <cell r="K491">
            <v>0</v>
          </cell>
          <cell r="L491">
            <v>0</v>
          </cell>
          <cell r="M491">
            <v>222</v>
          </cell>
          <cell r="N491">
            <v>202</v>
          </cell>
          <cell r="AE491">
            <v>2474</v>
          </cell>
          <cell r="AF491">
            <v>2474</v>
          </cell>
          <cell r="AG491">
            <v>0</v>
          </cell>
          <cell r="AH491">
            <v>0</v>
          </cell>
          <cell r="AI491">
            <v>2456</v>
          </cell>
          <cell r="AJ491">
            <v>18</v>
          </cell>
          <cell r="AK491">
            <v>2474</v>
          </cell>
          <cell r="AL491">
            <v>1093</v>
          </cell>
          <cell r="AM491">
            <v>458</v>
          </cell>
          <cell r="AN491">
            <v>445</v>
          </cell>
          <cell r="AO491">
            <v>185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"/>
      <sheetName val="manual"/>
      <sheetName val="Word"/>
      <sheetName val="ตาราง 1"/>
      <sheetName val="ตาราง 1.1"/>
      <sheetName val="ตาราง 2"/>
      <sheetName val="ตาราง 3"/>
      <sheetName val="ตาราง 3.1"/>
      <sheetName val="ตาราง 4"/>
      <sheetName val="ตาราง 5"/>
    </sheetNames>
    <sheetDataSet>
      <sheetData sheetId="0" refreshError="1"/>
      <sheetData sheetId="1">
        <row r="1">
          <cell r="C1">
            <v>2563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"/>
      <sheetName val="manual"/>
      <sheetName val="Word"/>
      <sheetName val="ตาราง 1"/>
      <sheetName val="ตาราง 1.1"/>
      <sheetName val="ตาราง 2"/>
      <sheetName val="ตาราง 3"/>
      <sheetName val="ตาราง 3.1"/>
      <sheetName val="ตาราง 4"/>
      <sheetName val="ตาราง 5"/>
    </sheetNames>
    <sheetDataSet>
      <sheetData sheetId="0" refreshError="1"/>
      <sheetData sheetId="1">
        <row r="1">
          <cell r="C1">
            <v>2563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0000"/>
  </sheetPr>
  <dimension ref="A1:AW19"/>
  <sheetViews>
    <sheetView zoomScaleNormal="100" workbookViewId="0">
      <pane xSplit="1" ySplit="6" topLeftCell="Q7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" defaultRowHeight="21.75" x14ac:dyDescent="0.5"/>
  <cols>
    <col min="1" max="1" width="12.625" style="1" customWidth="1"/>
    <col min="2" max="2" width="9" style="1"/>
    <col min="3" max="14" width="9" style="1" hidden="1" customWidth="1"/>
    <col min="15" max="21" width="9" style="1" customWidth="1"/>
    <col min="22" max="22" width="9" style="1"/>
    <col min="23" max="27" width="0" style="1" hidden="1" customWidth="1"/>
    <col min="28" max="32" width="9" style="1"/>
    <col min="33" max="34" width="0" style="1" hidden="1" customWidth="1"/>
    <col min="35" max="37" width="9" style="1"/>
    <col min="38" max="43" width="0" style="1" hidden="1" customWidth="1"/>
    <col min="44" max="46" width="9" style="1"/>
    <col min="47" max="47" width="10.625" style="1" customWidth="1"/>
    <col min="48" max="48" width="10.25" style="1" customWidth="1"/>
    <col min="49" max="16384" width="9" style="1"/>
  </cols>
  <sheetData>
    <row r="1" spans="1:49" x14ac:dyDescent="0.5">
      <c r="A1" s="5" t="s">
        <v>88</v>
      </c>
    </row>
    <row r="2" spans="1:49" x14ac:dyDescent="0.5">
      <c r="A2" s="4"/>
    </row>
    <row r="3" spans="1:49" x14ac:dyDescent="0.5">
      <c r="A3" s="40" t="s">
        <v>29</v>
      </c>
      <c r="B3" s="164" t="s">
        <v>89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164" t="s">
        <v>27</v>
      </c>
      <c r="W3" s="165"/>
      <c r="X3" s="165"/>
      <c r="Y3" s="165"/>
      <c r="Z3" s="165"/>
      <c r="AA3" s="165"/>
      <c r="AB3" s="165"/>
      <c r="AC3" s="165"/>
      <c r="AD3" s="165"/>
      <c r="AE3" s="166"/>
      <c r="AF3" s="164" t="s">
        <v>26</v>
      </c>
      <c r="AG3" s="165"/>
      <c r="AH3" s="165"/>
      <c r="AI3" s="165"/>
      <c r="AJ3" s="166"/>
      <c r="AK3" s="164" t="s">
        <v>94</v>
      </c>
      <c r="AL3" s="165"/>
      <c r="AM3" s="165"/>
      <c r="AN3" s="165"/>
      <c r="AO3" s="165"/>
      <c r="AP3" s="165"/>
      <c r="AQ3" s="165"/>
      <c r="AR3" s="165"/>
      <c r="AS3" s="165"/>
      <c r="AT3" s="166"/>
    </row>
    <row r="4" spans="1:49" x14ac:dyDescent="0.5">
      <c r="A4" s="41"/>
      <c r="B4" s="42" t="s">
        <v>24</v>
      </c>
      <c r="C4" s="164" t="s">
        <v>23</v>
      </c>
      <c r="D4" s="165"/>
      <c r="E4" s="166"/>
      <c r="F4" s="164" t="s">
        <v>25</v>
      </c>
      <c r="G4" s="166"/>
      <c r="H4" s="167" t="str">
        <f>"สศก. "&amp;" วิเคราะห์"</f>
        <v>สศก.  วิเคราะห์</v>
      </c>
      <c r="I4" s="168"/>
      <c r="J4" s="168"/>
      <c r="K4" s="168"/>
      <c r="L4" s="168"/>
      <c r="M4" s="168"/>
      <c r="N4" s="169"/>
      <c r="O4" s="170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171"/>
      <c r="Q4" s="171"/>
      <c r="R4" s="171"/>
      <c r="S4" s="171"/>
      <c r="T4" s="171"/>
      <c r="U4" s="172"/>
      <c r="V4" s="42" t="s">
        <v>24</v>
      </c>
      <c r="W4" s="167" t="str">
        <f>"สศก. "&amp;" วิเคราะห์"</f>
        <v>สศก.  วิเคราะห์</v>
      </c>
      <c r="X4" s="168"/>
      <c r="Y4" s="168"/>
      <c r="Z4" s="168"/>
      <c r="AA4" s="169"/>
      <c r="AB4" s="170" t="str">
        <f>"มติที่ประชุม (ในรอบปี 2566)"</f>
        <v>มติที่ประชุม (ในรอบปี 2566)</v>
      </c>
      <c r="AC4" s="171"/>
      <c r="AD4" s="171"/>
      <c r="AE4" s="172"/>
      <c r="AF4" s="42" t="s">
        <v>24</v>
      </c>
      <c r="AG4" s="179" t="str">
        <f>"สศก. "&amp;" วิเคราะห์"</f>
        <v>สศก.  วิเคราะห์</v>
      </c>
      <c r="AH4" s="180"/>
      <c r="AI4" s="173" t="str">
        <f>"มติที่ประชุม"</f>
        <v>มติที่ประชุม</v>
      </c>
      <c r="AJ4" s="175"/>
      <c r="AK4" s="42" t="s">
        <v>24</v>
      </c>
      <c r="AL4" s="164" t="s">
        <v>23</v>
      </c>
      <c r="AM4" s="165"/>
      <c r="AN4" s="166"/>
      <c r="AO4" s="167" t="str">
        <f>"สศก. "&amp;" วิเคราะห์"</f>
        <v>สศก.  วิเคราะห์</v>
      </c>
      <c r="AP4" s="168"/>
      <c r="AQ4" s="169"/>
      <c r="AR4" s="173" t="str">
        <f>"มติที่ประชุม"</f>
        <v>มติที่ประชุม</v>
      </c>
      <c r="AS4" s="174"/>
      <c r="AT4" s="175"/>
      <c r="AU4" s="176" t="s">
        <v>22</v>
      </c>
      <c r="AV4" s="177"/>
      <c r="AW4" s="177"/>
    </row>
    <row r="5" spans="1:49" x14ac:dyDescent="0.5">
      <c r="A5" s="3"/>
      <c r="B5" s="42">
        <v>2565</v>
      </c>
      <c r="C5" s="6">
        <f>+$B$5</f>
        <v>2565</v>
      </c>
      <c r="D5" s="6">
        <f>+$B$5+1</f>
        <v>2566</v>
      </c>
      <c r="E5" s="7" t="s">
        <v>16</v>
      </c>
      <c r="F5" s="6">
        <f>+$B$5</f>
        <v>2565</v>
      </c>
      <c r="G5" s="6">
        <f>+$B$5+1</f>
        <v>2566</v>
      </c>
      <c r="H5" s="71" t="s">
        <v>21</v>
      </c>
      <c r="I5" s="71" t="s">
        <v>59</v>
      </c>
      <c r="J5" s="71" t="s">
        <v>60</v>
      </c>
      <c r="K5" s="71" t="s">
        <v>61</v>
      </c>
      <c r="L5" s="70">
        <f>+$B$5+1</f>
        <v>2566</v>
      </c>
      <c r="M5" s="70" t="s">
        <v>17</v>
      </c>
      <c r="N5" s="71" t="s">
        <v>16</v>
      </c>
      <c r="O5" s="51" t="s">
        <v>21</v>
      </c>
      <c r="P5" s="51" t="s">
        <v>59</v>
      </c>
      <c r="Q5" s="51" t="s">
        <v>60</v>
      </c>
      <c r="R5" s="51" t="s">
        <v>61</v>
      </c>
      <c r="S5" s="52">
        <f>+$B$5+1</f>
        <v>2566</v>
      </c>
      <c r="T5" s="52" t="s">
        <v>17</v>
      </c>
      <c r="U5" s="51" t="s">
        <v>16</v>
      </c>
      <c r="V5" s="42">
        <f>+$B$5</f>
        <v>2565</v>
      </c>
      <c r="W5" s="70" t="s">
        <v>20</v>
      </c>
      <c r="X5" s="70" t="s">
        <v>19</v>
      </c>
      <c r="Y5" s="70">
        <f>+$B$5+1</f>
        <v>2566</v>
      </c>
      <c r="Z5" s="70" t="s">
        <v>17</v>
      </c>
      <c r="AA5" s="71" t="s">
        <v>16</v>
      </c>
      <c r="AB5" s="52" t="s">
        <v>20</v>
      </c>
      <c r="AC5" s="52" t="s">
        <v>19</v>
      </c>
      <c r="AD5" s="52">
        <f>+$B$5+1</f>
        <v>2566</v>
      </c>
      <c r="AE5" s="51" t="s">
        <v>18</v>
      </c>
      <c r="AF5" s="42">
        <f>+$B$5</f>
        <v>2565</v>
      </c>
      <c r="AG5" s="70">
        <f>+$B$5+1</f>
        <v>2566</v>
      </c>
      <c r="AH5" s="71" t="s">
        <v>16</v>
      </c>
      <c r="AI5" s="52">
        <f>+$B$5+1</f>
        <v>2566</v>
      </c>
      <c r="AJ5" s="51" t="s">
        <v>16</v>
      </c>
      <c r="AK5" s="42">
        <f>+$B$5</f>
        <v>2565</v>
      </c>
      <c r="AL5" s="6">
        <f>+$B$5</f>
        <v>2565</v>
      </c>
      <c r="AM5" s="6">
        <f>+$B$5+1</f>
        <v>2566</v>
      </c>
      <c r="AN5" s="7" t="s">
        <v>16</v>
      </c>
      <c r="AO5" s="70">
        <f>+$B$5+1</f>
        <v>2566</v>
      </c>
      <c r="AP5" s="70" t="s">
        <v>17</v>
      </c>
      <c r="AQ5" s="71" t="s">
        <v>16</v>
      </c>
      <c r="AR5" s="52">
        <f>+$B$5+1</f>
        <v>2566</v>
      </c>
      <c r="AS5" s="52" t="s">
        <v>17</v>
      </c>
      <c r="AT5" s="51" t="s">
        <v>16</v>
      </c>
      <c r="AU5" s="2" t="s">
        <v>15</v>
      </c>
      <c r="AV5" s="178" t="s">
        <v>14</v>
      </c>
      <c r="AW5" s="178"/>
    </row>
    <row r="6" spans="1:49" s="89" customFormat="1" x14ac:dyDescent="0.5">
      <c r="A6" s="12" t="s">
        <v>13</v>
      </c>
      <c r="B6" s="46">
        <f t="shared" ref="B6:G6" si="0">SUM(B$7:B$19)</f>
        <v>2033</v>
      </c>
      <c r="C6" s="8">
        <f t="shared" si="0"/>
        <v>2708</v>
      </c>
      <c r="D6" s="8">
        <f t="shared" si="0"/>
        <v>3084</v>
      </c>
      <c r="E6" s="9">
        <f t="shared" ref="E6" si="1">IFERROR(ROUND((D6-C6)/C6*100,2),0)</f>
        <v>13.88</v>
      </c>
      <c r="F6" s="8">
        <f t="shared" si="0"/>
        <v>1071</v>
      </c>
      <c r="G6" s="8">
        <f t="shared" si="0"/>
        <v>190</v>
      </c>
      <c r="H6" s="78">
        <f t="shared" ref="H6:S6" si="2">SUM(H$7:H$19)</f>
        <v>37</v>
      </c>
      <c r="I6" s="78">
        <f t="shared" si="2"/>
        <v>0</v>
      </c>
      <c r="J6" s="78">
        <f t="shared" si="2"/>
        <v>17</v>
      </c>
      <c r="K6" s="78">
        <f t="shared" si="2"/>
        <v>17</v>
      </c>
      <c r="L6" s="78">
        <f t="shared" si="2"/>
        <v>2053</v>
      </c>
      <c r="M6" s="78">
        <f t="shared" ref="M6:M19" si="3">L6-B6</f>
        <v>20</v>
      </c>
      <c r="N6" s="87">
        <f t="shared" ref="N6:N19" si="4">IFERROR(ROUND((L6-B6)/B6*100,2),0)</f>
        <v>0.98</v>
      </c>
      <c r="O6" s="53">
        <f t="shared" si="2"/>
        <v>868</v>
      </c>
      <c r="P6" s="53">
        <f t="shared" si="2"/>
        <v>4</v>
      </c>
      <c r="Q6" s="53">
        <f t="shared" si="2"/>
        <v>0</v>
      </c>
      <c r="R6" s="53">
        <f t="shared" si="2"/>
        <v>4</v>
      </c>
      <c r="S6" s="53">
        <f t="shared" si="2"/>
        <v>2897</v>
      </c>
      <c r="T6" s="53">
        <f t="shared" ref="T6:T19" si="5">S6-B6</f>
        <v>864</v>
      </c>
      <c r="U6" s="53">
        <f t="shared" ref="U6:U19" si="6">IFERROR(ROUND((S6-B6)/B6*100,2),0)</f>
        <v>42.5</v>
      </c>
      <c r="V6" s="46">
        <f t="shared" ref="V6:Y6" si="7">SUM(V$7:V$19)</f>
        <v>556</v>
      </c>
      <c r="W6" s="78">
        <f t="shared" si="7"/>
        <v>531</v>
      </c>
      <c r="X6" s="78">
        <f t="shared" si="7"/>
        <v>539</v>
      </c>
      <c r="Y6" s="78">
        <f t="shared" si="7"/>
        <v>1070</v>
      </c>
      <c r="Z6" s="78">
        <f t="shared" ref="Z6:Z19" si="8">Y6-V6</f>
        <v>514</v>
      </c>
      <c r="AA6" s="87">
        <f t="shared" ref="AA6:AA19" si="9">IFERROR(ROUND((Y6-V6)/V6*100,2),0)</f>
        <v>92.45</v>
      </c>
      <c r="AB6" s="53">
        <f>SUM(AB$7:AB$19)</f>
        <v>386</v>
      </c>
      <c r="AC6" s="53">
        <f>SUM(AC$7:AC$19)</f>
        <v>556</v>
      </c>
      <c r="AD6" s="53">
        <f>SUM(AD$7:AD$19)</f>
        <v>942</v>
      </c>
      <c r="AE6" s="88">
        <f t="shared" ref="AE6:AE19" si="10">AD6/S6*100</f>
        <v>32.516396272005522</v>
      </c>
      <c r="AF6" s="46">
        <f>SUM(AF$7:AF$19)</f>
        <v>152</v>
      </c>
      <c r="AG6" s="78">
        <f>SUM(AG$7:AG$19)</f>
        <v>272.60000000000002</v>
      </c>
      <c r="AH6" s="87">
        <f>IFERROR(ROUND((AG6-AF6)/AF6*100,2),0)</f>
        <v>79.34</v>
      </c>
      <c r="AI6" s="53">
        <f>ROUND(SUM(AI$7:AI$19),0)</f>
        <v>261</v>
      </c>
      <c r="AJ6" s="88">
        <f>IFERROR(ROUND((AI6-AF6)/AF6*100,2),0)</f>
        <v>71.709999999999994</v>
      </c>
      <c r="AK6" s="46">
        <f>+IFERROR(ROUND(AF6/V6*1000,0),0)</f>
        <v>273</v>
      </c>
      <c r="AL6" s="8">
        <v>180</v>
      </c>
      <c r="AM6" s="8">
        <v>866</v>
      </c>
      <c r="AN6" s="9">
        <f t="shared" ref="AN6:AN19" si="11">IFERROR(ROUND((AM6-AL6)/AL6*100,2),0)</f>
        <v>381.11</v>
      </c>
      <c r="AO6" s="78">
        <f>+IFERROR(ROUND(AG6/Y6*1000,0),0)</f>
        <v>255</v>
      </c>
      <c r="AP6" s="78">
        <f t="shared" ref="AP6:AP19" si="12">AO6-AK6</f>
        <v>-18</v>
      </c>
      <c r="AQ6" s="87">
        <f t="shared" ref="AQ6:AQ19" si="13">IFERROR(ROUND((AO6-AK6)/AK6*100,2),0)</f>
        <v>-6.59</v>
      </c>
      <c r="AR6" s="53">
        <f>IFERROR(ROUND(AI6/AD6*1000,0),0)</f>
        <v>277</v>
      </c>
      <c r="AS6" s="53">
        <f t="shared" ref="AS6:AS19" si="14">AR6-AK6</f>
        <v>4</v>
      </c>
      <c r="AT6" s="88">
        <f t="shared" ref="AT6:AT19" si="15">IFERROR(ROUND((AR6-AK6)/AK6*100,2),0)</f>
        <v>1.47</v>
      </c>
      <c r="AU6" s="89">
        <f t="shared" ref="AU6:AU19" si="16">IFERROR(ROUND((AI6/AD6)*1000,0),0)</f>
        <v>277</v>
      </c>
      <c r="AV6" s="89">
        <f t="shared" ref="AV6:AV19" si="17">AR6-AU6</f>
        <v>0</v>
      </c>
      <c r="AW6" s="89" t="b">
        <f t="shared" ref="AW6:AW19" si="18">AR6=AU6</f>
        <v>1</v>
      </c>
    </row>
    <row r="7" spans="1:49" x14ac:dyDescent="0.5">
      <c r="A7" s="13" t="s">
        <v>12</v>
      </c>
      <c r="B7" s="43">
        <v>13</v>
      </c>
      <c r="C7" s="10">
        <v>57</v>
      </c>
      <c r="D7" s="10">
        <v>49</v>
      </c>
      <c r="E7" s="11">
        <v>-14.04</v>
      </c>
      <c r="F7" s="132">
        <v>16</v>
      </c>
      <c r="G7" s="10">
        <v>2</v>
      </c>
      <c r="H7" s="72">
        <v>3</v>
      </c>
      <c r="I7" s="72">
        <v>0</v>
      </c>
      <c r="J7" s="72">
        <v>0</v>
      </c>
      <c r="K7" s="72">
        <f>I7+J7</f>
        <v>0</v>
      </c>
      <c r="L7" s="72">
        <f t="shared" ref="L7:L19" si="19">+B7+H7-K7</f>
        <v>16</v>
      </c>
      <c r="M7" s="72">
        <f t="shared" si="3"/>
        <v>3</v>
      </c>
      <c r="N7" s="80">
        <f t="shared" si="4"/>
        <v>23.08</v>
      </c>
      <c r="O7" s="54">
        <v>5</v>
      </c>
      <c r="P7" s="54"/>
      <c r="Q7" s="54"/>
      <c r="R7" s="54">
        <f>P7+Q7</f>
        <v>0</v>
      </c>
      <c r="S7" s="54">
        <f t="shared" ref="S7:S19" si="20">+B7+O7-R7</f>
        <v>18</v>
      </c>
      <c r="T7" s="54">
        <f t="shared" si="5"/>
        <v>5</v>
      </c>
      <c r="U7" s="54">
        <f t="shared" si="6"/>
        <v>38.46</v>
      </c>
      <c r="V7" s="43">
        <v>5</v>
      </c>
      <c r="W7" s="72">
        <v>0</v>
      </c>
      <c r="X7" s="72">
        <f>$V7-$J7</f>
        <v>5</v>
      </c>
      <c r="Y7" s="72">
        <f>$X7+$W7</f>
        <v>5</v>
      </c>
      <c r="Z7" s="72">
        <f t="shared" si="8"/>
        <v>0</v>
      </c>
      <c r="AA7" s="80">
        <f t="shared" si="9"/>
        <v>0</v>
      </c>
      <c r="AB7" s="54">
        <f t="shared" ref="AB7:AB19" si="21">$W7</f>
        <v>0</v>
      </c>
      <c r="AC7" s="54">
        <f>$V7-$Q7</f>
        <v>5</v>
      </c>
      <c r="AD7" s="54">
        <f>$AC7+$AB7</f>
        <v>5</v>
      </c>
      <c r="AE7" s="57">
        <f t="shared" si="10"/>
        <v>27.777777777777779</v>
      </c>
      <c r="AF7" s="43">
        <v>1</v>
      </c>
      <c r="AG7" s="80">
        <v>0.73</v>
      </c>
      <c r="AH7" s="80">
        <f t="shared" ref="AH7:AH19" si="22">IFERROR(ROUND((AG7-AF7)/AF7*100,2),0)</f>
        <v>-27</v>
      </c>
      <c r="AI7" s="54">
        <f>ROUND((AR7*AD7)/1000,2)</f>
        <v>1</v>
      </c>
      <c r="AJ7" s="57">
        <f>IFERROR(ROUND((AI7-AF7)/AF7*100,2),0)</f>
        <v>0</v>
      </c>
      <c r="AK7" s="43">
        <v>200</v>
      </c>
      <c r="AL7" s="10">
        <v>250</v>
      </c>
      <c r="AM7" s="10">
        <v>0</v>
      </c>
      <c r="AN7" s="11">
        <f t="shared" si="11"/>
        <v>-100</v>
      </c>
      <c r="AO7" s="72">
        <v>146</v>
      </c>
      <c r="AP7" s="72">
        <f t="shared" si="12"/>
        <v>-54</v>
      </c>
      <c r="AQ7" s="80">
        <f t="shared" si="13"/>
        <v>-27</v>
      </c>
      <c r="AR7" s="54">
        <v>200</v>
      </c>
      <c r="AS7" s="54">
        <f t="shared" si="14"/>
        <v>0</v>
      </c>
      <c r="AT7" s="57">
        <f t="shared" si="15"/>
        <v>0</v>
      </c>
      <c r="AU7" s="1">
        <f t="shared" si="16"/>
        <v>200</v>
      </c>
      <c r="AV7" s="1">
        <f t="shared" si="17"/>
        <v>0</v>
      </c>
      <c r="AW7" s="1" t="b">
        <f t="shared" si="18"/>
        <v>1</v>
      </c>
    </row>
    <row r="8" spans="1:49" x14ac:dyDescent="0.5">
      <c r="A8" s="14" t="s">
        <v>11</v>
      </c>
      <c r="B8" s="44">
        <v>973</v>
      </c>
      <c r="C8" s="15">
        <v>1350</v>
      </c>
      <c r="D8" s="15">
        <v>1817</v>
      </c>
      <c r="E8" s="16">
        <v>34.590000000000003</v>
      </c>
      <c r="F8" s="15">
        <v>600</v>
      </c>
      <c r="G8" s="15">
        <v>185</v>
      </c>
      <c r="H8" s="74">
        <v>0</v>
      </c>
      <c r="I8" s="74">
        <v>0</v>
      </c>
      <c r="J8" s="74">
        <v>0</v>
      </c>
      <c r="K8" s="74">
        <f t="shared" ref="K8:K19" si="23">I8+J8</f>
        <v>0</v>
      </c>
      <c r="L8" s="74">
        <f t="shared" si="19"/>
        <v>973</v>
      </c>
      <c r="M8" s="74">
        <f t="shared" si="3"/>
        <v>0</v>
      </c>
      <c r="N8" s="81">
        <f t="shared" si="4"/>
        <v>0</v>
      </c>
      <c r="O8" s="55">
        <v>844</v>
      </c>
      <c r="P8" s="55"/>
      <c r="Q8" s="55"/>
      <c r="R8" s="55">
        <f t="shared" ref="R8:R19" si="24">P8+Q8</f>
        <v>0</v>
      </c>
      <c r="S8" s="55">
        <f t="shared" si="20"/>
        <v>1817</v>
      </c>
      <c r="T8" s="55">
        <f t="shared" si="5"/>
        <v>844</v>
      </c>
      <c r="U8" s="55">
        <f t="shared" si="6"/>
        <v>86.74</v>
      </c>
      <c r="V8" s="44">
        <v>312</v>
      </c>
      <c r="W8" s="74">
        <v>120</v>
      </c>
      <c r="X8" s="74">
        <f>$V8-$J8</f>
        <v>312</v>
      </c>
      <c r="Y8" s="74">
        <f t="shared" ref="Y8:Y19" si="25">$X8+$W8</f>
        <v>432</v>
      </c>
      <c r="Z8" s="74">
        <f t="shared" si="8"/>
        <v>120</v>
      </c>
      <c r="AA8" s="81">
        <f t="shared" si="9"/>
        <v>38.46</v>
      </c>
      <c r="AB8" s="55">
        <v>364</v>
      </c>
      <c r="AC8" s="55">
        <f>$V8-$Q8</f>
        <v>312</v>
      </c>
      <c r="AD8" s="55">
        <f>$AC8+$AB8</f>
        <v>676</v>
      </c>
      <c r="AE8" s="58">
        <f t="shared" si="10"/>
        <v>37.2041827187672</v>
      </c>
      <c r="AF8" s="44">
        <v>94</v>
      </c>
      <c r="AG8" s="74">
        <v>127</v>
      </c>
      <c r="AH8" s="81">
        <f t="shared" si="22"/>
        <v>35.11</v>
      </c>
      <c r="AI8" s="55">
        <f t="shared" ref="AI8:AI19" si="26">ROUND((AR8*AD8)/1000,0)</f>
        <v>199</v>
      </c>
      <c r="AJ8" s="58">
        <f t="shared" ref="AJ8:AJ19" si="27">IFERROR(ROUND((AI8-AF8)/AF8*100,2),0)</f>
        <v>111.7</v>
      </c>
      <c r="AK8" s="44">
        <v>301</v>
      </c>
      <c r="AL8" s="15">
        <v>0</v>
      </c>
      <c r="AM8" s="15">
        <v>0</v>
      </c>
      <c r="AN8" s="16">
        <f t="shared" si="11"/>
        <v>0</v>
      </c>
      <c r="AO8" s="74">
        <v>294</v>
      </c>
      <c r="AP8" s="74">
        <f t="shared" si="12"/>
        <v>-7</v>
      </c>
      <c r="AQ8" s="81">
        <f t="shared" si="13"/>
        <v>-2.33</v>
      </c>
      <c r="AR8" s="55">
        <v>294</v>
      </c>
      <c r="AS8" s="55">
        <f t="shared" si="14"/>
        <v>-7</v>
      </c>
      <c r="AT8" s="58">
        <f t="shared" si="15"/>
        <v>-2.33</v>
      </c>
      <c r="AU8" s="1">
        <f t="shared" si="16"/>
        <v>294</v>
      </c>
      <c r="AV8" s="1">
        <f t="shared" si="17"/>
        <v>0</v>
      </c>
      <c r="AW8" s="1" t="b">
        <f t="shared" si="18"/>
        <v>1</v>
      </c>
    </row>
    <row r="9" spans="1:49" x14ac:dyDescent="0.5">
      <c r="A9" s="14" t="s">
        <v>10</v>
      </c>
      <c r="B9" s="44">
        <v>0</v>
      </c>
      <c r="C9" s="15">
        <v>29</v>
      </c>
      <c r="D9" s="15">
        <v>1</v>
      </c>
      <c r="E9" s="16">
        <v>-96.55</v>
      </c>
      <c r="F9" s="15">
        <v>0</v>
      </c>
      <c r="G9" s="15">
        <v>0</v>
      </c>
      <c r="H9" s="74">
        <v>0</v>
      </c>
      <c r="I9" s="74">
        <v>0</v>
      </c>
      <c r="J9" s="74">
        <v>0</v>
      </c>
      <c r="K9" s="74">
        <f t="shared" si="23"/>
        <v>0</v>
      </c>
      <c r="L9" s="74">
        <f t="shared" si="19"/>
        <v>0</v>
      </c>
      <c r="M9" s="74">
        <f t="shared" si="3"/>
        <v>0</v>
      </c>
      <c r="N9" s="81">
        <f t="shared" si="4"/>
        <v>0</v>
      </c>
      <c r="O9" s="55"/>
      <c r="P9" s="55"/>
      <c r="Q9" s="55"/>
      <c r="R9" s="55">
        <f t="shared" si="24"/>
        <v>0</v>
      </c>
      <c r="S9" s="55">
        <f t="shared" si="20"/>
        <v>0</v>
      </c>
      <c r="T9" s="55">
        <f t="shared" si="5"/>
        <v>0</v>
      </c>
      <c r="U9" s="55">
        <f t="shared" si="6"/>
        <v>0</v>
      </c>
      <c r="V9" s="44">
        <v>0</v>
      </c>
      <c r="W9" s="74">
        <v>0</v>
      </c>
      <c r="X9" s="74">
        <f t="shared" ref="X9:X17" si="28">$V9-$J9</f>
        <v>0</v>
      </c>
      <c r="Y9" s="74">
        <f t="shared" si="25"/>
        <v>0</v>
      </c>
      <c r="Z9" s="74">
        <f t="shared" si="8"/>
        <v>0</v>
      </c>
      <c r="AA9" s="81">
        <f t="shared" si="9"/>
        <v>0</v>
      </c>
      <c r="AB9" s="55">
        <f t="shared" si="21"/>
        <v>0</v>
      </c>
      <c r="AC9" s="55">
        <f t="shared" ref="AC9:AC18" si="29">$V9-$Q9</f>
        <v>0</v>
      </c>
      <c r="AD9" s="55">
        <f t="shared" ref="AD9:AD19" si="30">$AC9+$AB9</f>
        <v>0</v>
      </c>
      <c r="AE9" s="58" t="e">
        <f t="shared" si="10"/>
        <v>#DIV/0!</v>
      </c>
      <c r="AF9" s="44">
        <v>0</v>
      </c>
      <c r="AG9" s="74">
        <v>0</v>
      </c>
      <c r="AH9" s="81">
        <f t="shared" si="22"/>
        <v>0</v>
      </c>
      <c r="AI9" s="55">
        <f t="shared" si="26"/>
        <v>0</v>
      </c>
      <c r="AJ9" s="58">
        <f>IFERROR(ROUND((AI9-AF9)/AF9*100,2),0)</f>
        <v>0</v>
      </c>
      <c r="AK9" s="44">
        <v>0</v>
      </c>
      <c r="AL9" s="15">
        <v>0</v>
      </c>
      <c r="AM9" s="15">
        <v>0</v>
      </c>
      <c r="AN9" s="16">
        <f t="shared" si="11"/>
        <v>0</v>
      </c>
      <c r="AO9" s="74">
        <v>0</v>
      </c>
      <c r="AP9" s="74">
        <f t="shared" si="12"/>
        <v>0</v>
      </c>
      <c r="AQ9" s="81">
        <f t="shared" si="13"/>
        <v>0</v>
      </c>
      <c r="AR9" s="55"/>
      <c r="AS9" s="55">
        <f t="shared" si="14"/>
        <v>0</v>
      </c>
      <c r="AT9" s="58">
        <f t="shared" si="15"/>
        <v>0</v>
      </c>
      <c r="AU9" s="1">
        <f t="shared" si="16"/>
        <v>0</v>
      </c>
      <c r="AV9" s="1">
        <f t="shared" si="17"/>
        <v>0</v>
      </c>
      <c r="AW9" s="1" t="b">
        <f t="shared" si="18"/>
        <v>1</v>
      </c>
    </row>
    <row r="10" spans="1:49" x14ac:dyDescent="0.5">
      <c r="A10" s="14" t="s">
        <v>9</v>
      </c>
      <c r="B10" s="44">
        <v>8</v>
      </c>
      <c r="C10" s="15">
        <v>10</v>
      </c>
      <c r="D10" s="15">
        <v>10</v>
      </c>
      <c r="E10" s="16">
        <v>0</v>
      </c>
      <c r="F10" s="15">
        <v>0</v>
      </c>
      <c r="G10" s="15">
        <v>0</v>
      </c>
      <c r="H10" s="74">
        <v>0</v>
      </c>
      <c r="I10" s="74">
        <v>0</v>
      </c>
      <c r="J10" s="74">
        <v>0</v>
      </c>
      <c r="K10" s="74">
        <f t="shared" si="23"/>
        <v>0</v>
      </c>
      <c r="L10" s="74">
        <f t="shared" si="19"/>
        <v>8</v>
      </c>
      <c r="M10" s="74">
        <f t="shared" si="3"/>
        <v>0</v>
      </c>
      <c r="N10" s="81">
        <f t="shared" si="4"/>
        <v>0</v>
      </c>
      <c r="O10" s="55"/>
      <c r="P10" s="55"/>
      <c r="Q10" s="55"/>
      <c r="R10" s="55">
        <f t="shared" si="24"/>
        <v>0</v>
      </c>
      <c r="S10" s="55">
        <f t="shared" si="20"/>
        <v>8</v>
      </c>
      <c r="T10" s="55">
        <f t="shared" si="5"/>
        <v>0</v>
      </c>
      <c r="U10" s="55">
        <f t="shared" si="6"/>
        <v>0</v>
      </c>
      <c r="V10" s="44">
        <v>0</v>
      </c>
      <c r="W10" s="74">
        <v>0</v>
      </c>
      <c r="X10" s="74">
        <f t="shared" si="28"/>
        <v>0</v>
      </c>
      <c r="Y10" s="74">
        <f t="shared" si="25"/>
        <v>0</v>
      </c>
      <c r="Z10" s="74">
        <f t="shared" si="8"/>
        <v>0</v>
      </c>
      <c r="AA10" s="81">
        <f t="shared" si="9"/>
        <v>0</v>
      </c>
      <c r="AB10" s="55">
        <f t="shared" si="21"/>
        <v>0</v>
      </c>
      <c r="AC10" s="55">
        <f t="shared" si="29"/>
        <v>0</v>
      </c>
      <c r="AD10" s="55">
        <f t="shared" si="30"/>
        <v>0</v>
      </c>
      <c r="AE10" s="58">
        <f t="shared" si="10"/>
        <v>0</v>
      </c>
      <c r="AF10" s="44">
        <v>0</v>
      </c>
      <c r="AG10" s="74">
        <v>0</v>
      </c>
      <c r="AH10" s="81">
        <f t="shared" si="22"/>
        <v>0</v>
      </c>
      <c r="AI10" s="55">
        <f t="shared" si="26"/>
        <v>0</v>
      </c>
      <c r="AJ10" s="58">
        <f t="shared" si="27"/>
        <v>0</v>
      </c>
      <c r="AK10" s="44">
        <v>0</v>
      </c>
      <c r="AL10" s="15">
        <v>0</v>
      </c>
      <c r="AM10" s="15">
        <v>0</v>
      </c>
      <c r="AN10" s="16">
        <f t="shared" si="11"/>
        <v>0</v>
      </c>
      <c r="AO10" s="74">
        <v>0</v>
      </c>
      <c r="AP10" s="74">
        <f t="shared" si="12"/>
        <v>0</v>
      </c>
      <c r="AQ10" s="81">
        <f t="shared" si="13"/>
        <v>0</v>
      </c>
      <c r="AR10" s="55"/>
      <c r="AS10" s="55">
        <f t="shared" si="14"/>
        <v>0</v>
      </c>
      <c r="AT10" s="58">
        <f t="shared" si="15"/>
        <v>0</v>
      </c>
      <c r="AU10" s="1">
        <f t="shared" si="16"/>
        <v>0</v>
      </c>
      <c r="AV10" s="1">
        <f t="shared" si="17"/>
        <v>0</v>
      </c>
      <c r="AW10" s="1" t="b">
        <f t="shared" si="18"/>
        <v>1</v>
      </c>
    </row>
    <row r="11" spans="1:49" x14ac:dyDescent="0.5">
      <c r="A11" s="14" t="s">
        <v>8</v>
      </c>
      <c r="B11" s="44">
        <v>467</v>
      </c>
      <c r="C11" s="15">
        <v>795</v>
      </c>
      <c r="D11" s="15">
        <v>616</v>
      </c>
      <c r="E11" s="16">
        <v>-22.52</v>
      </c>
      <c r="F11" s="15">
        <v>81</v>
      </c>
      <c r="G11" s="15">
        <v>1</v>
      </c>
      <c r="H11" s="74">
        <v>33</v>
      </c>
      <c r="I11" s="74">
        <v>0</v>
      </c>
      <c r="J11" s="74">
        <v>17</v>
      </c>
      <c r="K11" s="74">
        <f t="shared" si="23"/>
        <v>17</v>
      </c>
      <c r="L11" s="74">
        <f t="shared" si="19"/>
        <v>483</v>
      </c>
      <c r="M11" s="74">
        <f t="shared" si="3"/>
        <v>16</v>
      </c>
      <c r="N11" s="81">
        <f t="shared" si="4"/>
        <v>3.43</v>
      </c>
      <c r="O11" s="55">
        <v>12</v>
      </c>
      <c r="P11" s="55"/>
      <c r="Q11" s="55"/>
      <c r="R11" s="55">
        <f t="shared" si="24"/>
        <v>0</v>
      </c>
      <c r="S11" s="55">
        <f t="shared" si="20"/>
        <v>479</v>
      </c>
      <c r="T11" s="55">
        <f t="shared" si="5"/>
        <v>12</v>
      </c>
      <c r="U11" s="55">
        <f t="shared" si="6"/>
        <v>2.57</v>
      </c>
      <c r="V11" s="44">
        <v>98</v>
      </c>
      <c r="W11" s="74">
        <v>249</v>
      </c>
      <c r="X11" s="74">
        <f t="shared" si="28"/>
        <v>81</v>
      </c>
      <c r="Y11" s="74">
        <f t="shared" si="25"/>
        <v>330</v>
      </c>
      <c r="Z11" s="74">
        <f t="shared" si="8"/>
        <v>232</v>
      </c>
      <c r="AA11" s="81">
        <f t="shared" si="9"/>
        <v>236.73</v>
      </c>
      <c r="AB11" s="55">
        <v>0</v>
      </c>
      <c r="AC11" s="55">
        <f t="shared" si="29"/>
        <v>98</v>
      </c>
      <c r="AD11" s="55">
        <f t="shared" si="30"/>
        <v>98</v>
      </c>
      <c r="AE11" s="58">
        <f t="shared" si="10"/>
        <v>20.45929018789144</v>
      </c>
      <c r="AF11" s="44">
        <v>24</v>
      </c>
      <c r="AG11" s="74">
        <v>77</v>
      </c>
      <c r="AH11" s="81">
        <f t="shared" si="22"/>
        <v>220.83</v>
      </c>
      <c r="AI11" s="55">
        <f t="shared" si="26"/>
        <v>23</v>
      </c>
      <c r="AJ11" s="58">
        <f t="shared" si="27"/>
        <v>-4.17</v>
      </c>
      <c r="AK11" s="44">
        <v>245</v>
      </c>
      <c r="AL11" s="15">
        <v>0</v>
      </c>
      <c r="AM11" s="15">
        <v>44</v>
      </c>
      <c r="AN11" s="16">
        <f t="shared" si="11"/>
        <v>0</v>
      </c>
      <c r="AO11" s="74">
        <v>233</v>
      </c>
      <c r="AP11" s="74">
        <f t="shared" si="12"/>
        <v>-12</v>
      </c>
      <c r="AQ11" s="81">
        <f t="shared" si="13"/>
        <v>-4.9000000000000004</v>
      </c>
      <c r="AR11" s="144">
        <v>235</v>
      </c>
      <c r="AS11" s="55">
        <f t="shared" si="14"/>
        <v>-10</v>
      </c>
      <c r="AT11" s="58">
        <f t="shared" si="15"/>
        <v>-4.08</v>
      </c>
      <c r="AU11" s="1">
        <f t="shared" si="16"/>
        <v>235</v>
      </c>
      <c r="AV11" s="1">
        <f t="shared" si="17"/>
        <v>0</v>
      </c>
      <c r="AW11" s="1" t="b">
        <f t="shared" si="18"/>
        <v>1</v>
      </c>
    </row>
    <row r="12" spans="1:49" x14ac:dyDescent="0.5">
      <c r="A12" s="14" t="s">
        <v>7</v>
      </c>
      <c r="B12" s="44">
        <v>382</v>
      </c>
      <c r="C12" s="15">
        <v>227</v>
      </c>
      <c r="D12" s="15">
        <v>357</v>
      </c>
      <c r="E12" s="16">
        <v>57.27</v>
      </c>
      <c r="F12" s="15">
        <v>192</v>
      </c>
      <c r="G12" s="15">
        <v>1</v>
      </c>
      <c r="H12" s="74">
        <v>0</v>
      </c>
      <c r="I12" s="74">
        <v>0</v>
      </c>
      <c r="J12" s="74">
        <v>0</v>
      </c>
      <c r="K12" s="74">
        <f t="shared" si="23"/>
        <v>0</v>
      </c>
      <c r="L12" s="74">
        <f t="shared" si="19"/>
        <v>382</v>
      </c>
      <c r="M12" s="74">
        <f t="shared" si="3"/>
        <v>0</v>
      </c>
      <c r="N12" s="81">
        <f t="shared" si="4"/>
        <v>0</v>
      </c>
      <c r="O12" s="55">
        <v>6</v>
      </c>
      <c r="P12" s="55"/>
      <c r="Q12" s="55"/>
      <c r="R12" s="55">
        <f t="shared" si="24"/>
        <v>0</v>
      </c>
      <c r="S12" s="55">
        <f t="shared" si="20"/>
        <v>388</v>
      </c>
      <c r="T12" s="55">
        <f t="shared" si="5"/>
        <v>6</v>
      </c>
      <c r="U12" s="55">
        <f t="shared" si="6"/>
        <v>1.57</v>
      </c>
      <c r="V12" s="44">
        <v>135</v>
      </c>
      <c r="W12" s="74">
        <v>161</v>
      </c>
      <c r="X12" s="74">
        <f t="shared" si="28"/>
        <v>135</v>
      </c>
      <c r="Y12" s="74">
        <f t="shared" si="25"/>
        <v>296</v>
      </c>
      <c r="Z12" s="74">
        <f t="shared" si="8"/>
        <v>161</v>
      </c>
      <c r="AA12" s="81">
        <f t="shared" si="9"/>
        <v>119.26</v>
      </c>
      <c r="AB12" s="55">
        <v>0</v>
      </c>
      <c r="AC12" s="55">
        <f t="shared" si="29"/>
        <v>135</v>
      </c>
      <c r="AD12" s="55">
        <f t="shared" si="30"/>
        <v>135</v>
      </c>
      <c r="AE12" s="58">
        <f t="shared" si="10"/>
        <v>34.793814432989691</v>
      </c>
      <c r="AF12" s="44">
        <v>31</v>
      </c>
      <c r="AG12" s="74">
        <v>66</v>
      </c>
      <c r="AH12" s="81">
        <f t="shared" si="22"/>
        <v>112.9</v>
      </c>
      <c r="AI12" s="55">
        <f t="shared" si="26"/>
        <v>30</v>
      </c>
      <c r="AJ12" s="58">
        <f t="shared" si="27"/>
        <v>-3.23</v>
      </c>
      <c r="AK12" s="44">
        <v>230</v>
      </c>
      <c r="AL12" s="15">
        <v>0</v>
      </c>
      <c r="AM12" s="15">
        <v>615</v>
      </c>
      <c r="AN12" s="16">
        <f t="shared" si="11"/>
        <v>0</v>
      </c>
      <c r="AO12" s="74">
        <v>223</v>
      </c>
      <c r="AP12" s="74">
        <f t="shared" si="12"/>
        <v>-7</v>
      </c>
      <c r="AQ12" s="81">
        <f t="shared" si="13"/>
        <v>-3.04</v>
      </c>
      <c r="AR12" s="144">
        <v>222</v>
      </c>
      <c r="AS12" s="55">
        <f t="shared" si="14"/>
        <v>-8</v>
      </c>
      <c r="AT12" s="58">
        <f t="shared" si="15"/>
        <v>-3.48</v>
      </c>
      <c r="AU12" s="1">
        <f t="shared" si="16"/>
        <v>222</v>
      </c>
      <c r="AV12" s="1">
        <f t="shared" si="17"/>
        <v>0</v>
      </c>
      <c r="AW12" s="1" t="b">
        <f t="shared" si="18"/>
        <v>1</v>
      </c>
    </row>
    <row r="13" spans="1:49" x14ac:dyDescent="0.5">
      <c r="A13" s="14" t="s">
        <v>6</v>
      </c>
      <c r="B13" s="44">
        <v>3</v>
      </c>
      <c r="C13" s="15">
        <v>29</v>
      </c>
      <c r="D13" s="15">
        <v>27</v>
      </c>
      <c r="E13" s="16">
        <v>-6.9</v>
      </c>
      <c r="F13" s="15">
        <v>1</v>
      </c>
      <c r="G13" s="15">
        <v>0</v>
      </c>
      <c r="H13" s="74">
        <v>0</v>
      </c>
      <c r="I13" s="74">
        <v>0</v>
      </c>
      <c r="J13" s="74">
        <v>0</v>
      </c>
      <c r="K13" s="74">
        <f t="shared" si="23"/>
        <v>0</v>
      </c>
      <c r="L13" s="74">
        <f t="shared" si="19"/>
        <v>3</v>
      </c>
      <c r="M13" s="74">
        <f t="shared" si="3"/>
        <v>0</v>
      </c>
      <c r="N13" s="81">
        <f t="shared" si="4"/>
        <v>0</v>
      </c>
      <c r="O13" s="55">
        <v>0</v>
      </c>
      <c r="P13" s="55"/>
      <c r="Q13" s="55"/>
      <c r="R13" s="55">
        <f t="shared" si="24"/>
        <v>0</v>
      </c>
      <c r="S13" s="55">
        <f t="shared" si="20"/>
        <v>3</v>
      </c>
      <c r="T13" s="55">
        <f t="shared" si="5"/>
        <v>0</v>
      </c>
      <c r="U13" s="55">
        <f t="shared" si="6"/>
        <v>0</v>
      </c>
      <c r="V13" s="44">
        <v>0</v>
      </c>
      <c r="W13" s="74">
        <v>0</v>
      </c>
      <c r="X13" s="74">
        <f t="shared" si="28"/>
        <v>0</v>
      </c>
      <c r="Y13" s="74">
        <f t="shared" si="25"/>
        <v>0</v>
      </c>
      <c r="Z13" s="74">
        <f t="shared" si="8"/>
        <v>0</v>
      </c>
      <c r="AA13" s="81">
        <f t="shared" si="9"/>
        <v>0</v>
      </c>
      <c r="AB13" s="55">
        <f t="shared" si="21"/>
        <v>0</v>
      </c>
      <c r="AC13" s="55">
        <f t="shared" si="29"/>
        <v>0</v>
      </c>
      <c r="AD13" s="55">
        <f t="shared" si="30"/>
        <v>0</v>
      </c>
      <c r="AE13" s="58">
        <f t="shared" si="10"/>
        <v>0</v>
      </c>
      <c r="AF13" s="44">
        <v>0</v>
      </c>
      <c r="AG13" s="74">
        <v>0</v>
      </c>
      <c r="AH13" s="81">
        <f t="shared" si="22"/>
        <v>0</v>
      </c>
      <c r="AI13" s="55">
        <f t="shared" si="26"/>
        <v>0</v>
      </c>
      <c r="AJ13" s="58">
        <f t="shared" si="27"/>
        <v>0</v>
      </c>
      <c r="AK13" s="44">
        <v>0</v>
      </c>
      <c r="AL13" s="15">
        <v>0</v>
      </c>
      <c r="AM13" s="15">
        <v>0</v>
      </c>
      <c r="AN13" s="16">
        <f t="shared" si="11"/>
        <v>0</v>
      </c>
      <c r="AO13" s="74">
        <v>0</v>
      </c>
      <c r="AP13" s="74">
        <f t="shared" si="12"/>
        <v>0</v>
      </c>
      <c r="AQ13" s="81">
        <f t="shared" si="13"/>
        <v>0</v>
      </c>
      <c r="AR13" s="55"/>
      <c r="AS13" s="55">
        <f t="shared" si="14"/>
        <v>0</v>
      </c>
      <c r="AT13" s="58">
        <f t="shared" si="15"/>
        <v>0</v>
      </c>
      <c r="AU13" s="1">
        <f t="shared" si="16"/>
        <v>0</v>
      </c>
      <c r="AV13" s="1">
        <f t="shared" si="17"/>
        <v>0</v>
      </c>
      <c r="AW13" s="1" t="b">
        <f t="shared" si="18"/>
        <v>1</v>
      </c>
    </row>
    <row r="14" spans="1:49" x14ac:dyDescent="0.5">
      <c r="A14" s="14" t="s">
        <v>5</v>
      </c>
      <c r="B14" s="44">
        <v>180</v>
      </c>
      <c r="C14" s="15">
        <v>203</v>
      </c>
      <c r="D14" s="15">
        <v>203</v>
      </c>
      <c r="E14" s="16">
        <v>0</v>
      </c>
      <c r="F14" s="133">
        <v>181</v>
      </c>
      <c r="G14" s="15">
        <v>1</v>
      </c>
      <c r="H14" s="74">
        <v>1</v>
      </c>
      <c r="I14" s="74">
        <v>0</v>
      </c>
      <c r="J14" s="74">
        <v>0</v>
      </c>
      <c r="K14" s="74">
        <f t="shared" si="23"/>
        <v>0</v>
      </c>
      <c r="L14" s="74">
        <f t="shared" si="19"/>
        <v>181</v>
      </c>
      <c r="M14" s="74">
        <f t="shared" si="3"/>
        <v>1</v>
      </c>
      <c r="N14" s="81">
        <f t="shared" si="4"/>
        <v>0.56000000000000005</v>
      </c>
      <c r="O14" s="55">
        <v>1</v>
      </c>
      <c r="P14" s="55"/>
      <c r="Q14" s="55"/>
      <c r="R14" s="55">
        <f t="shared" si="24"/>
        <v>0</v>
      </c>
      <c r="S14" s="55">
        <f t="shared" si="20"/>
        <v>181</v>
      </c>
      <c r="T14" s="55">
        <f t="shared" si="5"/>
        <v>1</v>
      </c>
      <c r="U14" s="55">
        <f t="shared" si="6"/>
        <v>0.56000000000000005</v>
      </c>
      <c r="V14" s="44">
        <v>6</v>
      </c>
      <c r="W14" s="74">
        <v>0</v>
      </c>
      <c r="X14" s="74">
        <f t="shared" si="28"/>
        <v>6</v>
      </c>
      <c r="Y14" s="74">
        <f t="shared" si="25"/>
        <v>6</v>
      </c>
      <c r="Z14" s="74">
        <f t="shared" si="8"/>
        <v>0</v>
      </c>
      <c r="AA14" s="81">
        <f t="shared" si="9"/>
        <v>0</v>
      </c>
      <c r="AB14" s="145">
        <v>22</v>
      </c>
      <c r="AC14" s="55">
        <f t="shared" si="29"/>
        <v>6</v>
      </c>
      <c r="AD14" s="55">
        <f t="shared" si="30"/>
        <v>28</v>
      </c>
      <c r="AE14" s="58">
        <f t="shared" si="10"/>
        <v>15.469613259668508</v>
      </c>
      <c r="AF14" s="44">
        <v>2</v>
      </c>
      <c r="AG14" s="81">
        <v>1.76</v>
      </c>
      <c r="AH14" s="81">
        <f t="shared" si="22"/>
        <v>-12</v>
      </c>
      <c r="AI14" s="55">
        <f>ROUND((AR14*AD14)/1000,0)</f>
        <v>8</v>
      </c>
      <c r="AJ14" s="58">
        <f t="shared" si="27"/>
        <v>300</v>
      </c>
      <c r="AK14" s="44">
        <v>333</v>
      </c>
      <c r="AL14" s="15">
        <v>1035</v>
      </c>
      <c r="AM14" s="15">
        <v>5063</v>
      </c>
      <c r="AN14" s="16">
        <f t="shared" si="11"/>
        <v>389.18</v>
      </c>
      <c r="AO14" s="74">
        <v>293</v>
      </c>
      <c r="AP14" s="74">
        <f t="shared" si="12"/>
        <v>-40</v>
      </c>
      <c r="AQ14" s="81">
        <f t="shared" si="13"/>
        <v>-12.01</v>
      </c>
      <c r="AR14" s="144">
        <v>286</v>
      </c>
      <c r="AS14" s="55">
        <f t="shared" si="14"/>
        <v>-47</v>
      </c>
      <c r="AT14" s="58">
        <f t="shared" si="15"/>
        <v>-14.11</v>
      </c>
      <c r="AU14" s="1">
        <f t="shared" si="16"/>
        <v>286</v>
      </c>
      <c r="AV14" s="1">
        <f t="shared" si="17"/>
        <v>0</v>
      </c>
      <c r="AW14" s="1" t="b">
        <f t="shared" si="18"/>
        <v>1</v>
      </c>
    </row>
    <row r="15" spans="1:49" x14ac:dyDescent="0.5">
      <c r="A15" s="14" t="s">
        <v>4</v>
      </c>
      <c r="B15" s="44">
        <v>3</v>
      </c>
      <c r="C15" s="15">
        <v>8</v>
      </c>
      <c r="D15" s="15">
        <v>4</v>
      </c>
      <c r="E15" s="16">
        <v>-50</v>
      </c>
      <c r="F15" s="15">
        <v>0</v>
      </c>
      <c r="G15" s="15">
        <v>0</v>
      </c>
      <c r="H15" s="74">
        <v>0</v>
      </c>
      <c r="I15" s="74">
        <v>0</v>
      </c>
      <c r="J15" s="74">
        <v>0</v>
      </c>
      <c r="K15" s="74">
        <f t="shared" si="23"/>
        <v>0</v>
      </c>
      <c r="L15" s="74">
        <f t="shared" si="19"/>
        <v>3</v>
      </c>
      <c r="M15" s="74">
        <f t="shared" si="3"/>
        <v>0</v>
      </c>
      <c r="N15" s="81">
        <f t="shared" si="4"/>
        <v>0</v>
      </c>
      <c r="O15" s="55"/>
      <c r="P15" s="55"/>
      <c r="Q15" s="55"/>
      <c r="R15" s="55">
        <f t="shared" si="24"/>
        <v>0</v>
      </c>
      <c r="S15" s="55">
        <f t="shared" si="20"/>
        <v>3</v>
      </c>
      <c r="T15" s="55">
        <f t="shared" si="5"/>
        <v>0</v>
      </c>
      <c r="U15" s="55">
        <f t="shared" si="6"/>
        <v>0</v>
      </c>
      <c r="V15" s="44">
        <v>0</v>
      </c>
      <c r="W15" s="74">
        <v>1</v>
      </c>
      <c r="X15" s="74">
        <f t="shared" si="28"/>
        <v>0</v>
      </c>
      <c r="Y15" s="74">
        <f t="shared" si="25"/>
        <v>1</v>
      </c>
      <c r="Z15" s="74">
        <f t="shared" si="8"/>
        <v>1</v>
      </c>
      <c r="AA15" s="81">
        <f t="shared" si="9"/>
        <v>0</v>
      </c>
      <c r="AB15" s="55">
        <v>0</v>
      </c>
      <c r="AC15" s="55">
        <f t="shared" si="29"/>
        <v>0</v>
      </c>
      <c r="AD15" s="55">
        <f t="shared" si="30"/>
        <v>0</v>
      </c>
      <c r="AE15" s="58">
        <f t="shared" si="10"/>
        <v>0</v>
      </c>
      <c r="AF15" s="44">
        <v>0</v>
      </c>
      <c r="AG15" s="81">
        <v>0.11</v>
      </c>
      <c r="AH15" s="81">
        <f t="shared" si="22"/>
        <v>0</v>
      </c>
      <c r="AI15" s="55">
        <f>ROUND((AR15*AD15)/1000,2)</f>
        <v>0</v>
      </c>
      <c r="AJ15" s="58">
        <f t="shared" si="27"/>
        <v>0</v>
      </c>
      <c r="AK15" s="44">
        <v>0</v>
      </c>
      <c r="AL15" s="15">
        <v>0</v>
      </c>
      <c r="AM15" s="15">
        <v>0</v>
      </c>
      <c r="AN15" s="16">
        <f t="shared" si="11"/>
        <v>0</v>
      </c>
      <c r="AO15" s="74">
        <v>110</v>
      </c>
      <c r="AP15" s="74">
        <f t="shared" si="12"/>
        <v>110</v>
      </c>
      <c r="AQ15" s="81">
        <f t="shared" si="13"/>
        <v>0</v>
      </c>
      <c r="AR15" s="55"/>
      <c r="AS15" s="55">
        <f t="shared" si="14"/>
        <v>0</v>
      </c>
      <c r="AT15" s="58">
        <f t="shared" si="15"/>
        <v>0</v>
      </c>
      <c r="AU15" s="1">
        <f t="shared" si="16"/>
        <v>0</v>
      </c>
      <c r="AV15" s="1">
        <f t="shared" si="17"/>
        <v>0</v>
      </c>
      <c r="AW15" s="1" t="b">
        <f t="shared" si="18"/>
        <v>1</v>
      </c>
    </row>
    <row r="16" spans="1:49" x14ac:dyDescent="0.5">
      <c r="A16" s="14" t="s">
        <v>3</v>
      </c>
      <c r="B16" s="44">
        <v>0</v>
      </c>
      <c r="C16" s="15">
        <v>0</v>
      </c>
      <c r="D16" s="15">
        <v>0</v>
      </c>
      <c r="E16" s="16">
        <v>0</v>
      </c>
      <c r="F16" s="15">
        <v>0</v>
      </c>
      <c r="G16" s="15">
        <v>0</v>
      </c>
      <c r="H16" s="74">
        <v>0</v>
      </c>
      <c r="I16" s="74">
        <v>0</v>
      </c>
      <c r="J16" s="74">
        <v>0</v>
      </c>
      <c r="K16" s="74">
        <f t="shared" si="23"/>
        <v>0</v>
      </c>
      <c r="L16" s="74">
        <f t="shared" si="19"/>
        <v>0</v>
      </c>
      <c r="M16" s="74">
        <f t="shared" si="3"/>
        <v>0</v>
      </c>
      <c r="N16" s="81">
        <f t="shared" si="4"/>
        <v>0</v>
      </c>
      <c r="O16" s="55"/>
      <c r="P16" s="55"/>
      <c r="Q16" s="55"/>
      <c r="R16" s="55">
        <f t="shared" si="24"/>
        <v>0</v>
      </c>
      <c r="S16" s="55">
        <f t="shared" si="20"/>
        <v>0</v>
      </c>
      <c r="T16" s="55">
        <f t="shared" si="5"/>
        <v>0</v>
      </c>
      <c r="U16" s="55">
        <f t="shared" si="6"/>
        <v>0</v>
      </c>
      <c r="V16" s="44">
        <v>0</v>
      </c>
      <c r="W16" s="74">
        <v>0</v>
      </c>
      <c r="X16" s="74">
        <f t="shared" si="28"/>
        <v>0</v>
      </c>
      <c r="Y16" s="74">
        <f t="shared" si="25"/>
        <v>0</v>
      </c>
      <c r="Z16" s="74">
        <f t="shared" si="8"/>
        <v>0</v>
      </c>
      <c r="AA16" s="81">
        <f t="shared" si="9"/>
        <v>0</v>
      </c>
      <c r="AB16" s="55">
        <f t="shared" si="21"/>
        <v>0</v>
      </c>
      <c r="AC16" s="55">
        <f t="shared" si="29"/>
        <v>0</v>
      </c>
      <c r="AD16" s="55">
        <f t="shared" si="30"/>
        <v>0</v>
      </c>
      <c r="AE16" s="58" t="e">
        <f t="shared" si="10"/>
        <v>#DIV/0!</v>
      </c>
      <c r="AF16" s="44">
        <v>0</v>
      </c>
      <c r="AG16" s="74">
        <v>0</v>
      </c>
      <c r="AH16" s="81">
        <f t="shared" si="22"/>
        <v>0</v>
      </c>
      <c r="AI16" s="55">
        <f t="shared" si="26"/>
        <v>0</v>
      </c>
      <c r="AJ16" s="58">
        <f t="shared" si="27"/>
        <v>0</v>
      </c>
      <c r="AK16" s="44">
        <v>0</v>
      </c>
      <c r="AL16" s="15">
        <v>0</v>
      </c>
      <c r="AM16" s="15">
        <v>0</v>
      </c>
      <c r="AN16" s="16">
        <f t="shared" si="11"/>
        <v>0</v>
      </c>
      <c r="AO16" s="74">
        <v>0</v>
      </c>
      <c r="AP16" s="74">
        <f t="shared" si="12"/>
        <v>0</v>
      </c>
      <c r="AQ16" s="81">
        <f t="shared" si="13"/>
        <v>0</v>
      </c>
      <c r="AR16" s="55"/>
      <c r="AS16" s="55">
        <f t="shared" si="14"/>
        <v>0</v>
      </c>
      <c r="AT16" s="58">
        <f t="shared" si="15"/>
        <v>0</v>
      </c>
      <c r="AU16" s="1">
        <f t="shared" si="16"/>
        <v>0</v>
      </c>
      <c r="AV16" s="1">
        <f t="shared" si="17"/>
        <v>0</v>
      </c>
      <c r="AW16" s="1" t="b">
        <f t="shared" si="18"/>
        <v>1</v>
      </c>
    </row>
    <row r="17" spans="1:49" x14ac:dyDescent="0.5">
      <c r="A17" s="14" t="s">
        <v>2</v>
      </c>
      <c r="B17" s="44">
        <v>0</v>
      </c>
      <c r="C17" s="15">
        <v>0</v>
      </c>
      <c r="D17" s="15">
        <v>0</v>
      </c>
      <c r="E17" s="16">
        <v>0</v>
      </c>
      <c r="F17" s="15">
        <v>0</v>
      </c>
      <c r="G17" s="15">
        <v>0</v>
      </c>
      <c r="H17" s="74">
        <v>0</v>
      </c>
      <c r="I17" s="74">
        <v>0</v>
      </c>
      <c r="J17" s="74">
        <v>0</v>
      </c>
      <c r="K17" s="74">
        <f t="shared" si="23"/>
        <v>0</v>
      </c>
      <c r="L17" s="74">
        <f t="shared" si="19"/>
        <v>0</v>
      </c>
      <c r="M17" s="74">
        <f t="shared" si="3"/>
        <v>0</v>
      </c>
      <c r="N17" s="81">
        <f t="shared" si="4"/>
        <v>0</v>
      </c>
      <c r="O17" s="55"/>
      <c r="P17" s="55"/>
      <c r="Q17" s="55"/>
      <c r="R17" s="55">
        <f t="shared" si="24"/>
        <v>0</v>
      </c>
      <c r="S17" s="55">
        <f t="shared" si="20"/>
        <v>0</v>
      </c>
      <c r="T17" s="55">
        <f t="shared" si="5"/>
        <v>0</v>
      </c>
      <c r="U17" s="55">
        <f t="shared" si="6"/>
        <v>0</v>
      </c>
      <c r="V17" s="44">
        <v>0</v>
      </c>
      <c r="W17" s="74">
        <v>0</v>
      </c>
      <c r="X17" s="74">
        <f t="shared" si="28"/>
        <v>0</v>
      </c>
      <c r="Y17" s="74">
        <f t="shared" si="25"/>
        <v>0</v>
      </c>
      <c r="Z17" s="74">
        <f t="shared" si="8"/>
        <v>0</v>
      </c>
      <c r="AA17" s="81">
        <f t="shared" si="9"/>
        <v>0</v>
      </c>
      <c r="AB17" s="55">
        <f t="shared" si="21"/>
        <v>0</v>
      </c>
      <c r="AC17" s="55">
        <f t="shared" si="29"/>
        <v>0</v>
      </c>
      <c r="AD17" s="55">
        <f t="shared" si="30"/>
        <v>0</v>
      </c>
      <c r="AE17" s="58" t="e">
        <f t="shared" si="10"/>
        <v>#DIV/0!</v>
      </c>
      <c r="AF17" s="44">
        <v>0</v>
      </c>
      <c r="AG17" s="74">
        <v>0</v>
      </c>
      <c r="AH17" s="81">
        <f t="shared" si="22"/>
        <v>0</v>
      </c>
      <c r="AI17" s="55">
        <f t="shared" si="26"/>
        <v>0</v>
      </c>
      <c r="AJ17" s="58">
        <f t="shared" si="27"/>
        <v>0</v>
      </c>
      <c r="AK17" s="44">
        <v>0</v>
      </c>
      <c r="AL17" s="15">
        <v>0</v>
      </c>
      <c r="AM17" s="15">
        <v>0</v>
      </c>
      <c r="AN17" s="16">
        <f t="shared" si="11"/>
        <v>0</v>
      </c>
      <c r="AO17" s="74">
        <v>0</v>
      </c>
      <c r="AP17" s="74">
        <f t="shared" si="12"/>
        <v>0</v>
      </c>
      <c r="AQ17" s="81">
        <f t="shared" si="13"/>
        <v>0</v>
      </c>
      <c r="AR17" s="55"/>
      <c r="AS17" s="55">
        <f t="shared" si="14"/>
        <v>0</v>
      </c>
      <c r="AT17" s="58">
        <f t="shared" si="15"/>
        <v>0</v>
      </c>
      <c r="AU17" s="1">
        <f t="shared" si="16"/>
        <v>0</v>
      </c>
      <c r="AV17" s="1">
        <f t="shared" si="17"/>
        <v>0</v>
      </c>
      <c r="AW17" s="1" t="b">
        <f t="shared" si="18"/>
        <v>1</v>
      </c>
    </row>
    <row r="18" spans="1:49" x14ac:dyDescent="0.5">
      <c r="A18" s="14" t="s">
        <v>1</v>
      </c>
      <c r="B18" s="44">
        <v>0</v>
      </c>
      <c r="C18" s="15">
        <v>0</v>
      </c>
      <c r="D18" s="15">
        <v>0</v>
      </c>
      <c r="E18" s="16">
        <v>0</v>
      </c>
      <c r="F18" s="15">
        <v>0</v>
      </c>
      <c r="G18" s="15">
        <v>0</v>
      </c>
      <c r="H18" s="74">
        <v>0</v>
      </c>
      <c r="I18" s="74">
        <v>0</v>
      </c>
      <c r="J18" s="74">
        <v>0</v>
      </c>
      <c r="K18" s="74">
        <f t="shared" si="23"/>
        <v>0</v>
      </c>
      <c r="L18" s="74">
        <f t="shared" si="19"/>
        <v>0</v>
      </c>
      <c r="M18" s="74">
        <f t="shared" si="3"/>
        <v>0</v>
      </c>
      <c r="N18" s="81">
        <f t="shared" si="4"/>
        <v>0</v>
      </c>
      <c r="O18" s="55"/>
      <c r="P18" s="55"/>
      <c r="Q18" s="55"/>
      <c r="R18" s="55">
        <f t="shared" si="24"/>
        <v>0</v>
      </c>
      <c r="S18" s="55">
        <f t="shared" si="20"/>
        <v>0</v>
      </c>
      <c r="T18" s="55">
        <f t="shared" si="5"/>
        <v>0</v>
      </c>
      <c r="U18" s="55">
        <f t="shared" si="6"/>
        <v>0</v>
      </c>
      <c r="V18" s="44">
        <v>0</v>
      </c>
      <c r="W18" s="74">
        <v>0</v>
      </c>
      <c r="X18" s="74">
        <f>$V18-$J18</f>
        <v>0</v>
      </c>
      <c r="Y18" s="74">
        <f t="shared" si="25"/>
        <v>0</v>
      </c>
      <c r="Z18" s="74">
        <f t="shared" si="8"/>
        <v>0</v>
      </c>
      <c r="AA18" s="81">
        <f t="shared" si="9"/>
        <v>0</v>
      </c>
      <c r="AB18" s="55">
        <f t="shared" si="21"/>
        <v>0</v>
      </c>
      <c r="AC18" s="55">
        <f t="shared" si="29"/>
        <v>0</v>
      </c>
      <c r="AD18" s="55">
        <f t="shared" si="30"/>
        <v>0</v>
      </c>
      <c r="AE18" s="58" t="e">
        <f t="shared" si="10"/>
        <v>#DIV/0!</v>
      </c>
      <c r="AF18" s="44">
        <v>0</v>
      </c>
      <c r="AG18" s="74">
        <v>0</v>
      </c>
      <c r="AH18" s="81">
        <f t="shared" si="22"/>
        <v>0</v>
      </c>
      <c r="AI18" s="55">
        <f t="shared" si="26"/>
        <v>0</v>
      </c>
      <c r="AJ18" s="58">
        <f t="shared" si="27"/>
        <v>0</v>
      </c>
      <c r="AK18" s="44">
        <v>0</v>
      </c>
      <c r="AL18" s="15">
        <v>0</v>
      </c>
      <c r="AM18" s="15">
        <v>0</v>
      </c>
      <c r="AN18" s="16">
        <f t="shared" si="11"/>
        <v>0</v>
      </c>
      <c r="AO18" s="74">
        <v>0</v>
      </c>
      <c r="AP18" s="74">
        <f t="shared" si="12"/>
        <v>0</v>
      </c>
      <c r="AQ18" s="81">
        <f t="shared" si="13"/>
        <v>0</v>
      </c>
      <c r="AR18" s="55"/>
      <c r="AS18" s="55">
        <f t="shared" si="14"/>
        <v>0</v>
      </c>
      <c r="AT18" s="58">
        <f t="shared" si="15"/>
        <v>0</v>
      </c>
      <c r="AU18" s="1">
        <f t="shared" si="16"/>
        <v>0</v>
      </c>
      <c r="AV18" s="1">
        <f t="shared" si="17"/>
        <v>0</v>
      </c>
      <c r="AW18" s="1" t="b">
        <f t="shared" si="18"/>
        <v>1</v>
      </c>
    </row>
    <row r="19" spans="1:49" x14ac:dyDescent="0.5">
      <c r="A19" s="17" t="s">
        <v>0</v>
      </c>
      <c r="B19" s="45">
        <v>4</v>
      </c>
      <c r="C19" s="18">
        <v>0</v>
      </c>
      <c r="D19" s="18">
        <v>0</v>
      </c>
      <c r="E19" s="19">
        <v>0</v>
      </c>
      <c r="F19" s="18">
        <v>0</v>
      </c>
      <c r="G19" s="18">
        <v>0</v>
      </c>
      <c r="H19" s="76">
        <v>0</v>
      </c>
      <c r="I19" s="76">
        <v>0</v>
      </c>
      <c r="J19" s="76">
        <v>0</v>
      </c>
      <c r="K19" s="76">
        <f t="shared" si="23"/>
        <v>0</v>
      </c>
      <c r="L19" s="76">
        <f t="shared" si="19"/>
        <v>4</v>
      </c>
      <c r="M19" s="76">
        <f t="shared" si="3"/>
        <v>0</v>
      </c>
      <c r="N19" s="82">
        <f t="shared" si="4"/>
        <v>0</v>
      </c>
      <c r="O19" s="56"/>
      <c r="P19" s="56">
        <v>4</v>
      </c>
      <c r="Q19" s="56"/>
      <c r="R19" s="56">
        <f t="shared" si="24"/>
        <v>4</v>
      </c>
      <c r="S19" s="56">
        <f t="shared" si="20"/>
        <v>0</v>
      </c>
      <c r="T19" s="56">
        <f t="shared" si="5"/>
        <v>-4</v>
      </c>
      <c r="U19" s="56">
        <f t="shared" si="6"/>
        <v>-100</v>
      </c>
      <c r="V19" s="45">
        <v>0</v>
      </c>
      <c r="W19" s="76">
        <v>0</v>
      </c>
      <c r="X19" s="76">
        <f t="shared" ref="X19" si="31">$V19-$J19</f>
        <v>0</v>
      </c>
      <c r="Y19" s="76">
        <f t="shared" si="25"/>
        <v>0</v>
      </c>
      <c r="Z19" s="76">
        <f t="shared" si="8"/>
        <v>0</v>
      </c>
      <c r="AA19" s="82">
        <f t="shared" si="9"/>
        <v>0</v>
      </c>
      <c r="AB19" s="56">
        <f t="shared" si="21"/>
        <v>0</v>
      </c>
      <c r="AC19" s="56">
        <f>$V19-$Q19</f>
        <v>0</v>
      </c>
      <c r="AD19" s="56">
        <f t="shared" si="30"/>
        <v>0</v>
      </c>
      <c r="AE19" s="59" t="e">
        <f t="shared" si="10"/>
        <v>#DIV/0!</v>
      </c>
      <c r="AF19" s="45">
        <v>0</v>
      </c>
      <c r="AG19" s="76">
        <v>0</v>
      </c>
      <c r="AH19" s="82">
        <f t="shared" si="22"/>
        <v>0</v>
      </c>
      <c r="AI19" s="56">
        <f t="shared" si="26"/>
        <v>0</v>
      </c>
      <c r="AJ19" s="59">
        <f t="shared" si="27"/>
        <v>0</v>
      </c>
      <c r="AK19" s="45">
        <v>0</v>
      </c>
      <c r="AL19" s="18">
        <v>0</v>
      </c>
      <c r="AM19" s="18">
        <v>0</v>
      </c>
      <c r="AN19" s="19">
        <f t="shared" si="11"/>
        <v>0</v>
      </c>
      <c r="AO19" s="76">
        <v>0</v>
      </c>
      <c r="AP19" s="76">
        <f t="shared" si="12"/>
        <v>0</v>
      </c>
      <c r="AQ19" s="82">
        <f t="shared" si="13"/>
        <v>0</v>
      </c>
      <c r="AR19" s="56"/>
      <c r="AS19" s="56">
        <f t="shared" si="14"/>
        <v>0</v>
      </c>
      <c r="AT19" s="59">
        <f t="shared" si="15"/>
        <v>0</v>
      </c>
      <c r="AU19" s="1">
        <f t="shared" si="16"/>
        <v>0</v>
      </c>
      <c r="AV19" s="1">
        <f t="shared" si="17"/>
        <v>0</v>
      </c>
      <c r="AW19" s="1" t="b">
        <f t="shared" si="18"/>
        <v>1</v>
      </c>
    </row>
  </sheetData>
  <mergeCells count="17">
    <mergeCell ref="AU4:AW4"/>
    <mergeCell ref="AV5:AW5"/>
    <mergeCell ref="W4:AA4"/>
    <mergeCell ref="AB4:AE4"/>
    <mergeCell ref="AG4:AH4"/>
    <mergeCell ref="AI4:AJ4"/>
    <mergeCell ref="AL4:AN4"/>
    <mergeCell ref="B3:U3"/>
    <mergeCell ref="V3:AE3"/>
    <mergeCell ref="AF3:AJ3"/>
    <mergeCell ref="AK3:AT3"/>
    <mergeCell ref="C4:E4"/>
    <mergeCell ref="F4:G4"/>
    <mergeCell ref="H4:N4"/>
    <mergeCell ref="O4:U4"/>
    <mergeCell ref="AO4:AQ4"/>
    <mergeCell ref="AR4:AT4"/>
  </mergeCells>
  <conditionalFormatting sqref="AW6:AW19">
    <cfRule type="cellIs" priority="1" operator="equal">
      <formula>FALSE</formula>
    </cfRule>
    <cfRule type="cellIs" dxfId="3" priority="2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1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8" sqref="D8"/>
    </sheetView>
  </sheetViews>
  <sheetFormatPr defaultColWidth="9" defaultRowHeight="24" x14ac:dyDescent="0.2"/>
  <cols>
    <col min="1" max="1" width="16.125" style="126" customWidth="1"/>
    <col min="2" max="13" width="9.875" style="126" customWidth="1"/>
    <col min="14" max="14" width="11.625" style="126" customWidth="1"/>
    <col min="15" max="16384" width="9" style="126"/>
  </cols>
  <sheetData>
    <row r="1" spans="1:14" s="122" customFormat="1" ht="21" customHeight="1" x14ac:dyDescent="0.2">
      <c r="A1" s="120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s="122" customFormat="1" ht="21" customHeight="1" x14ac:dyDescent="0.2">
      <c r="A2" s="201" t="s">
        <v>29</v>
      </c>
      <c r="B2" s="197" t="s">
        <v>92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200" t="s">
        <v>74</v>
      </c>
    </row>
    <row r="3" spans="1:14" s="196" customFormat="1" ht="21" customHeight="1" x14ac:dyDescent="0.2">
      <c r="A3" s="202"/>
      <c r="B3" s="123" t="s">
        <v>76</v>
      </c>
      <c r="C3" s="123" t="s">
        <v>77</v>
      </c>
      <c r="D3" s="123" t="s">
        <v>78</v>
      </c>
      <c r="E3" s="123" t="s">
        <v>79</v>
      </c>
      <c r="F3" s="123" t="s">
        <v>80</v>
      </c>
      <c r="G3" s="123" t="s">
        <v>81</v>
      </c>
      <c r="H3" s="123" t="s">
        <v>82</v>
      </c>
      <c r="I3" s="123" t="s">
        <v>83</v>
      </c>
      <c r="J3" s="123" t="s">
        <v>85</v>
      </c>
      <c r="K3" s="123" t="s">
        <v>84</v>
      </c>
      <c r="L3" s="123" t="s">
        <v>86</v>
      </c>
      <c r="M3" s="123" t="s">
        <v>87</v>
      </c>
      <c r="N3" s="124" t="s">
        <v>75</v>
      </c>
    </row>
    <row r="4" spans="1:14" s="122" customFormat="1" ht="21" customHeight="1" x14ac:dyDescent="0.2">
      <c r="A4" s="187" t="s">
        <v>13</v>
      </c>
      <c r="B4" s="188"/>
      <c r="C4" s="189"/>
      <c r="D4" s="189"/>
      <c r="E4" s="189"/>
      <c r="F4" s="189">
        <v>16.7</v>
      </c>
      <c r="G4" s="190">
        <v>69.77</v>
      </c>
      <c r="H4" s="190">
        <v>13.53</v>
      </c>
      <c r="I4" s="189"/>
      <c r="J4" s="189"/>
      <c r="K4" s="189"/>
      <c r="L4" s="189"/>
      <c r="M4" s="189"/>
      <c r="N4" s="191">
        <f>SUM(F4:M4)</f>
        <v>100</v>
      </c>
    </row>
    <row r="5" spans="1:14" s="125" customFormat="1" ht="21" customHeight="1" x14ac:dyDescent="0.2">
      <c r="A5" s="158"/>
      <c r="B5" s="159">
        <f t="shared" ref="B5:E5" si="0">ROUND((B4/$N4)*$N5,0)</f>
        <v>0</v>
      </c>
      <c r="C5" s="159">
        <f t="shared" si="0"/>
        <v>0</v>
      </c>
      <c r="D5" s="159">
        <f t="shared" si="0"/>
        <v>0</v>
      </c>
      <c r="E5" s="159">
        <f t="shared" si="0"/>
        <v>0</v>
      </c>
      <c r="F5" s="159">
        <f>ROUND((F4/$N4)*$N5,0)</f>
        <v>44</v>
      </c>
      <c r="G5" s="159">
        <f t="shared" ref="G5:M5" si="1">ROUND((G4/$N4)*$N5,0)</f>
        <v>182</v>
      </c>
      <c r="H5" s="159">
        <f t="shared" si="1"/>
        <v>35</v>
      </c>
      <c r="I5" s="159">
        <f t="shared" si="1"/>
        <v>0</v>
      </c>
      <c r="J5" s="159">
        <f t="shared" si="1"/>
        <v>0</v>
      </c>
      <c r="K5" s="159">
        <f t="shared" si="1"/>
        <v>0</v>
      </c>
      <c r="L5" s="159">
        <f t="shared" si="1"/>
        <v>0</v>
      </c>
      <c r="M5" s="159">
        <f t="shared" si="1"/>
        <v>0</v>
      </c>
      <c r="N5" s="160">
        <f>'สรุป(สระบุรี)'!D5</f>
        <v>261</v>
      </c>
    </row>
    <row r="6" spans="1:14" s="122" customFormat="1" ht="21" customHeight="1" x14ac:dyDescent="0.2">
      <c r="A6" s="192" t="s">
        <v>39</v>
      </c>
      <c r="B6" s="193"/>
      <c r="C6" s="193"/>
      <c r="D6" s="193"/>
      <c r="E6" s="193"/>
      <c r="F6" s="193">
        <v>21.93</v>
      </c>
      <c r="G6" s="194">
        <v>62.72</v>
      </c>
      <c r="H6" s="194">
        <v>12.19</v>
      </c>
      <c r="I6" s="193">
        <v>3.16</v>
      </c>
      <c r="J6" s="193"/>
      <c r="K6" s="193"/>
      <c r="L6" s="193"/>
      <c r="M6" s="193"/>
      <c r="N6" s="195">
        <f>SUM(B6:M6)</f>
        <v>100</v>
      </c>
    </row>
    <row r="7" spans="1:14" s="125" customFormat="1" ht="21" customHeight="1" x14ac:dyDescent="0.2">
      <c r="A7" s="158"/>
      <c r="B7" s="159">
        <f t="shared" ref="B7:M7" si="2">ROUND((B6/$N6)*$N7,0)</f>
        <v>0</v>
      </c>
      <c r="C7" s="159">
        <f t="shared" si="2"/>
        <v>0</v>
      </c>
      <c r="D7" s="159">
        <f t="shared" si="2"/>
        <v>0</v>
      </c>
      <c r="E7" s="159">
        <f t="shared" si="2"/>
        <v>0</v>
      </c>
      <c r="F7" s="159">
        <f t="shared" si="2"/>
        <v>4</v>
      </c>
      <c r="G7" s="159">
        <f t="shared" si="2"/>
        <v>11</v>
      </c>
      <c r="H7" s="159">
        <f t="shared" si="2"/>
        <v>2</v>
      </c>
      <c r="I7" s="159">
        <f t="shared" si="2"/>
        <v>1</v>
      </c>
      <c r="J7" s="159">
        <f t="shared" si="2"/>
        <v>0</v>
      </c>
      <c r="K7" s="159">
        <f t="shared" si="2"/>
        <v>0</v>
      </c>
      <c r="L7" s="159">
        <f t="shared" si="2"/>
        <v>0</v>
      </c>
      <c r="M7" s="159">
        <f t="shared" si="2"/>
        <v>0</v>
      </c>
      <c r="N7" s="160">
        <f>'สรุป(ลพบุรี)'!D5</f>
        <v>18</v>
      </c>
    </row>
    <row r="8" spans="1:14" s="122" customFormat="1" ht="21" customHeight="1" x14ac:dyDescent="0.2">
      <c r="A8" s="192" t="s">
        <v>50</v>
      </c>
      <c r="B8" s="193"/>
      <c r="C8" s="193"/>
      <c r="D8" s="193"/>
      <c r="E8" s="193"/>
      <c r="F8" s="193"/>
      <c r="G8" s="194">
        <v>1.56</v>
      </c>
      <c r="H8" s="194">
        <v>55.8</v>
      </c>
      <c r="I8" s="194">
        <v>42.64</v>
      </c>
      <c r="J8" s="193"/>
      <c r="K8" s="193"/>
      <c r="L8" s="193"/>
      <c r="M8" s="193"/>
      <c r="N8" s="195">
        <f>SUM(B8:M8)</f>
        <v>100</v>
      </c>
    </row>
    <row r="9" spans="1:14" s="125" customFormat="1" ht="21" customHeight="1" x14ac:dyDescent="0.2">
      <c r="A9" s="158"/>
      <c r="B9" s="159">
        <f>ROUND((B8/$N8)*$N9,0)</f>
        <v>0</v>
      </c>
      <c r="C9" s="159">
        <f t="shared" ref="C9:M9" si="3">ROUND((C8/$N8)*$N9,0)</f>
        <v>0</v>
      </c>
      <c r="D9" s="159">
        <f t="shared" si="3"/>
        <v>0</v>
      </c>
      <c r="E9" s="159">
        <f t="shared" si="3"/>
        <v>0</v>
      </c>
      <c r="F9" s="159">
        <f t="shared" si="3"/>
        <v>0</v>
      </c>
      <c r="G9" s="159">
        <f t="shared" si="3"/>
        <v>1</v>
      </c>
      <c r="H9" s="159">
        <f t="shared" si="3"/>
        <v>26</v>
      </c>
      <c r="I9" s="159">
        <f t="shared" si="3"/>
        <v>20</v>
      </c>
      <c r="J9" s="159">
        <f t="shared" si="3"/>
        <v>0</v>
      </c>
      <c r="K9" s="159">
        <f t="shared" si="3"/>
        <v>0</v>
      </c>
      <c r="L9" s="159">
        <f t="shared" si="3"/>
        <v>0</v>
      </c>
      <c r="M9" s="159">
        <f t="shared" si="3"/>
        <v>0</v>
      </c>
      <c r="N9" s="160">
        <f>'สรุป(สุพรรณบุรี)'!D5</f>
        <v>47</v>
      </c>
    </row>
    <row r="10" spans="1:14" s="122" customFormat="1" ht="21" customHeight="1" x14ac:dyDescent="0.2">
      <c r="A10" s="192" t="s">
        <v>57</v>
      </c>
      <c r="B10" s="193"/>
      <c r="C10" s="193"/>
      <c r="D10" s="193"/>
      <c r="E10" s="193">
        <v>17.21</v>
      </c>
      <c r="F10" s="194">
        <v>52.92</v>
      </c>
      <c r="G10" s="194">
        <v>22.45</v>
      </c>
      <c r="H10" s="193">
        <v>7.42</v>
      </c>
      <c r="I10" s="193"/>
      <c r="J10" s="193"/>
      <c r="K10" s="193"/>
      <c r="L10" s="193"/>
      <c r="M10" s="193"/>
      <c r="N10" s="195">
        <f>SUM(B10:M10)</f>
        <v>100</v>
      </c>
    </row>
    <row r="11" spans="1:14" s="125" customFormat="1" ht="21" customHeight="1" x14ac:dyDescent="0.2">
      <c r="A11" s="161"/>
      <c r="B11" s="162">
        <f t="shared" ref="B11:M11" si="4">ROUND((B10/$N10)*$N11,0)</f>
        <v>0</v>
      </c>
      <c r="C11" s="162">
        <f t="shared" si="4"/>
        <v>0</v>
      </c>
      <c r="D11" s="162">
        <f t="shared" si="4"/>
        <v>0</v>
      </c>
      <c r="E11" s="162">
        <f t="shared" si="4"/>
        <v>14</v>
      </c>
      <c r="F11" s="162">
        <f>ROUND((F10/$N10)*$N11,0)+1</f>
        <v>45</v>
      </c>
      <c r="G11" s="162">
        <f t="shared" si="4"/>
        <v>19</v>
      </c>
      <c r="H11" s="162">
        <f t="shared" si="4"/>
        <v>6</v>
      </c>
      <c r="I11" s="162">
        <f t="shared" si="4"/>
        <v>0</v>
      </c>
      <c r="J11" s="162">
        <f t="shared" si="4"/>
        <v>0</v>
      </c>
      <c r="K11" s="162">
        <f t="shared" si="4"/>
        <v>0</v>
      </c>
      <c r="L11" s="162">
        <f t="shared" si="4"/>
        <v>0</v>
      </c>
      <c r="M11" s="162">
        <f t="shared" si="4"/>
        <v>0</v>
      </c>
      <c r="N11" s="163">
        <f>'สรุป(นนทบุรี)'!D5</f>
        <v>84</v>
      </c>
    </row>
    <row r="12" spans="1:14" ht="21" customHeight="1" x14ac:dyDescent="0.2"/>
    <row r="13" spans="1:14" ht="21" customHeight="1" x14ac:dyDescent="0.2"/>
    <row r="14" spans="1:14" ht="21" customHeight="1" x14ac:dyDescent="0.2"/>
    <row r="15" spans="1:14" ht="21" customHeight="1" x14ac:dyDescent="0.2"/>
  </sheetData>
  <mergeCells count="2">
    <mergeCell ref="A2:A3"/>
    <mergeCell ref="B2:M2"/>
  </mergeCells>
  <pageMargins left="0.47244094488188981" right="0.19685039370078741" top="0.59055118110236227" bottom="0.19685039370078741" header="0.31496062992125984" footer="0.31496062992125984"/>
  <pageSetup paperSize="9" scale="90" orientation="landscape" r:id="rId1"/>
  <ignoredErrors>
    <ignoredError sqref="N7 N9 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38"/>
  <sheetViews>
    <sheetView zoomScale="130" zoomScaleNormal="130" workbookViewId="0">
      <pane xSplit="1" ySplit="4" topLeftCell="B5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" defaultRowHeight="21.75" x14ac:dyDescent="0.2"/>
  <cols>
    <col min="1" max="1" width="18" style="96" customWidth="1"/>
    <col min="2" max="4" width="15.625" style="95" customWidth="1"/>
    <col min="5" max="5" width="17.25" style="95" customWidth="1"/>
    <col min="6" max="16384" width="9" style="95"/>
  </cols>
  <sheetData>
    <row r="1" spans="1:6" ht="21.95" customHeight="1" x14ac:dyDescent="0.2">
      <c r="A1" s="94" t="s">
        <v>90</v>
      </c>
    </row>
    <row r="2" spans="1:6" ht="12" customHeight="1" x14ac:dyDescent="0.2"/>
    <row r="3" spans="1:6" ht="21" customHeight="1" x14ac:dyDescent="0.2">
      <c r="A3" s="181" t="s">
        <v>58</v>
      </c>
      <c r="B3" s="97" t="s">
        <v>62</v>
      </c>
      <c r="C3" s="97" t="s">
        <v>63</v>
      </c>
      <c r="D3" s="97" t="s">
        <v>64</v>
      </c>
      <c r="E3" s="98" t="s">
        <v>93</v>
      </c>
      <c r="F3" s="99"/>
    </row>
    <row r="4" spans="1:6" ht="21" customHeight="1" x14ac:dyDescent="0.2">
      <c r="A4" s="182"/>
      <c r="B4" s="100" t="s">
        <v>65</v>
      </c>
      <c r="C4" s="100" t="s">
        <v>65</v>
      </c>
      <c r="D4" s="100" t="s">
        <v>66</v>
      </c>
      <c r="E4" s="100" t="s">
        <v>95</v>
      </c>
    </row>
    <row r="5" spans="1:6" ht="21" customHeight="1" x14ac:dyDescent="0.2">
      <c r="A5" s="101" t="s">
        <v>13</v>
      </c>
      <c r="B5" s="102">
        <f>SUM(B6:B18)</f>
        <v>2897</v>
      </c>
      <c r="C5" s="102">
        <f>SUM(C6:C18)</f>
        <v>942</v>
      </c>
      <c r="D5" s="103">
        <f>ROUND(SUM(D6:D18),0)</f>
        <v>261</v>
      </c>
      <c r="E5" s="103">
        <f>IFERROR(ROUND((D5/C5)*1000,0),0)</f>
        <v>277</v>
      </c>
    </row>
    <row r="6" spans="1:6" ht="21" customHeight="1" x14ac:dyDescent="0.2">
      <c r="A6" s="109" t="s">
        <v>12</v>
      </c>
      <c r="B6" s="110">
        <f>สระบุรี!S7</f>
        <v>18</v>
      </c>
      <c r="C6" s="110">
        <f>สระบุรี!AD7</f>
        <v>5</v>
      </c>
      <c r="D6" s="110">
        <f>ROUND(E6*C6/1000,0)</f>
        <v>1</v>
      </c>
      <c r="E6" s="111">
        <f>IFERROR(ROUND((สระบุรี!AI7/C6)*1000,0),0)</f>
        <v>200</v>
      </c>
    </row>
    <row r="7" spans="1:6" ht="21" customHeight="1" x14ac:dyDescent="0.2">
      <c r="A7" s="112" t="s">
        <v>11</v>
      </c>
      <c r="B7" s="113">
        <f>สระบุรี!S8</f>
        <v>1817</v>
      </c>
      <c r="C7" s="113">
        <f>สระบุรี!AD8</f>
        <v>676</v>
      </c>
      <c r="D7" s="113">
        <f t="shared" ref="D7:D18" si="0">ROUND(E7*C7/1000,0)</f>
        <v>199</v>
      </c>
      <c r="E7" s="114">
        <f>IFERROR(ROUND((สระบุรี!AI8/C7)*1000,0),0)</f>
        <v>294</v>
      </c>
    </row>
    <row r="8" spans="1:6" ht="21" hidden="1" customHeight="1" x14ac:dyDescent="0.2">
      <c r="A8" s="112" t="s">
        <v>10</v>
      </c>
      <c r="B8" s="113">
        <f>สระบุรี!S9</f>
        <v>0</v>
      </c>
      <c r="C8" s="113">
        <f>สระบุรี!AD9</f>
        <v>0</v>
      </c>
      <c r="D8" s="113">
        <f t="shared" si="0"/>
        <v>0</v>
      </c>
      <c r="E8" s="114">
        <f>IFERROR(ROUND((สระบุรี!AI9/C8)*1000,0),0)</f>
        <v>0</v>
      </c>
    </row>
    <row r="9" spans="1:6" ht="21" customHeight="1" x14ac:dyDescent="0.2">
      <c r="A9" s="112" t="s">
        <v>9</v>
      </c>
      <c r="B9" s="113">
        <f>สระบุรี!S10</f>
        <v>8</v>
      </c>
      <c r="C9" s="113">
        <f>สระบุรี!AD10</f>
        <v>0</v>
      </c>
      <c r="D9" s="113">
        <f t="shared" si="0"/>
        <v>0</v>
      </c>
      <c r="E9" s="114">
        <f>IFERROR(ROUND((สระบุรี!AI10/C9)*1000,0),0)</f>
        <v>0</v>
      </c>
    </row>
    <row r="10" spans="1:6" ht="21" customHeight="1" x14ac:dyDescent="0.2">
      <c r="A10" s="112" t="s">
        <v>8</v>
      </c>
      <c r="B10" s="113">
        <f>สระบุรี!S11</f>
        <v>479</v>
      </c>
      <c r="C10" s="113">
        <f>สระบุรี!AD11</f>
        <v>98</v>
      </c>
      <c r="D10" s="113">
        <f t="shared" si="0"/>
        <v>23</v>
      </c>
      <c r="E10" s="114">
        <f>IFERROR(ROUND((สระบุรี!AI11/C10)*1000,0),0)</f>
        <v>235</v>
      </c>
    </row>
    <row r="11" spans="1:6" ht="21" customHeight="1" x14ac:dyDescent="0.2">
      <c r="A11" s="112" t="s">
        <v>7</v>
      </c>
      <c r="B11" s="113">
        <f>สระบุรี!S12</f>
        <v>388</v>
      </c>
      <c r="C11" s="113">
        <f>สระบุรี!AD12</f>
        <v>135</v>
      </c>
      <c r="D11" s="113">
        <f t="shared" si="0"/>
        <v>30</v>
      </c>
      <c r="E11" s="114">
        <f>IFERROR(ROUND((สระบุรี!AI12/C11)*1000,0),0)</f>
        <v>222</v>
      </c>
    </row>
    <row r="12" spans="1:6" ht="21" customHeight="1" x14ac:dyDescent="0.2">
      <c r="A12" s="112" t="s">
        <v>6</v>
      </c>
      <c r="B12" s="113">
        <f>สระบุรี!S13</f>
        <v>3</v>
      </c>
      <c r="C12" s="113">
        <f>สระบุรี!AD13</f>
        <v>0</v>
      </c>
      <c r="D12" s="113">
        <f t="shared" si="0"/>
        <v>0</v>
      </c>
      <c r="E12" s="114">
        <f>IFERROR(ROUND((สระบุรี!AI13/C12)*1000,0),0)</f>
        <v>0</v>
      </c>
    </row>
    <row r="13" spans="1:6" ht="21" customHeight="1" x14ac:dyDescent="0.2">
      <c r="A13" s="112" t="s">
        <v>5</v>
      </c>
      <c r="B13" s="113">
        <f>สระบุรี!S14</f>
        <v>181</v>
      </c>
      <c r="C13" s="113">
        <f>สระบุรี!AD14</f>
        <v>28</v>
      </c>
      <c r="D13" s="113">
        <f t="shared" si="0"/>
        <v>8</v>
      </c>
      <c r="E13" s="114">
        <f>IFERROR(ROUND((สระบุรี!AI14/C13)*1000,0),0)</f>
        <v>286</v>
      </c>
    </row>
    <row r="14" spans="1:6" ht="21" customHeight="1" x14ac:dyDescent="0.2">
      <c r="A14" s="112" t="s">
        <v>4</v>
      </c>
      <c r="B14" s="113">
        <f>สระบุรี!S15</f>
        <v>3</v>
      </c>
      <c r="C14" s="113">
        <f>สระบุรี!AD15</f>
        <v>0</v>
      </c>
      <c r="D14" s="113">
        <f t="shared" si="0"/>
        <v>0</v>
      </c>
      <c r="E14" s="114">
        <f>IFERROR(ROUND((สระบุรี!AI15/C14)*1000,0),0)</f>
        <v>0</v>
      </c>
    </row>
    <row r="15" spans="1:6" ht="21" hidden="1" customHeight="1" x14ac:dyDescent="0.2">
      <c r="A15" s="112" t="s">
        <v>3</v>
      </c>
      <c r="B15" s="113">
        <f>สระบุรี!S16</f>
        <v>0</v>
      </c>
      <c r="C15" s="113">
        <f>สระบุรี!AD16</f>
        <v>0</v>
      </c>
      <c r="D15" s="113">
        <f t="shared" si="0"/>
        <v>0</v>
      </c>
      <c r="E15" s="114">
        <f>IFERROR(ROUND((สระบุรี!AI16/C15)*1000,0),0)</f>
        <v>0</v>
      </c>
    </row>
    <row r="16" spans="1:6" ht="21" hidden="1" customHeight="1" x14ac:dyDescent="0.2">
      <c r="A16" s="112" t="s">
        <v>2</v>
      </c>
      <c r="B16" s="113">
        <f>สระบุรี!S17</f>
        <v>0</v>
      </c>
      <c r="C16" s="113">
        <f>สระบุรี!AD17</f>
        <v>0</v>
      </c>
      <c r="D16" s="113">
        <f t="shared" si="0"/>
        <v>0</v>
      </c>
      <c r="E16" s="114">
        <f>IFERROR(ROUND((สระบุรี!AI17/C16)*1000,0),0)</f>
        <v>0</v>
      </c>
    </row>
    <row r="17" spans="1:5" ht="21" hidden="1" customHeight="1" x14ac:dyDescent="0.2">
      <c r="A17" s="112" t="s">
        <v>1</v>
      </c>
      <c r="B17" s="113">
        <f>สระบุรี!S18</f>
        <v>0</v>
      </c>
      <c r="C17" s="113">
        <f>สระบุรี!AD18</f>
        <v>0</v>
      </c>
      <c r="D17" s="113">
        <f t="shared" si="0"/>
        <v>0</v>
      </c>
      <c r="E17" s="114">
        <f>IFERROR(ROUND((สระบุรี!AI18/C17)*1000,0),0)</f>
        <v>0</v>
      </c>
    </row>
    <row r="18" spans="1:5" ht="21" hidden="1" customHeight="1" x14ac:dyDescent="0.2">
      <c r="A18" s="115" t="s">
        <v>0</v>
      </c>
      <c r="B18" s="116">
        <f>สระบุรี!S19</f>
        <v>0</v>
      </c>
      <c r="C18" s="116">
        <f>สระบุรี!AD19</f>
        <v>0</v>
      </c>
      <c r="D18" s="116">
        <f t="shared" si="0"/>
        <v>0</v>
      </c>
      <c r="E18" s="117">
        <f>IFERROR(ROUND((สระบุรี!AI19/C18)*1000,0),0)</f>
        <v>0</v>
      </c>
    </row>
    <row r="19" spans="1:5" ht="21" customHeight="1" x14ac:dyDescent="0.2"/>
    <row r="20" spans="1:5" ht="21" customHeight="1" x14ac:dyDescent="0.2">
      <c r="A20" s="183" t="s">
        <v>91</v>
      </c>
      <c r="B20" s="183"/>
      <c r="C20" s="183"/>
      <c r="D20" s="118" t="str">
        <f>A$5</f>
        <v>สระบุรี</v>
      </c>
      <c r="E20" s="107"/>
    </row>
    <row r="21" spans="1:5" ht="21" customHeight="1" x14ac:dyDescent="0.2">
      <c r="A21" s="107" t="s">
        <v>67</v>
      </c>
      <c r="B21" s="107"/>
      <c r="C21" s="107"/>
      <c r="D21" s="107"/>
      <c r="E21" s="107"/>
    </row>
    <row r="22" spans="1:5" ht="21" customHeight="1" x14ac:dyDescent="0.2">
      <c r="A22" s="107" t="s">
        <v>72</v>
      </c>
      <c r="B22" s="107"/>
      <c r="C22" s="107"/>
      <c r="D22" s="107"/>
      <c r="E22" s="107"/>
    </row>
    <row r="23" spans="1:5" ht="21" customHeight="1" x14ac:dyDescent="0.2">
      <c r="A23" s="107"/>
      <c r="B23" s="107"/>
      <c r="C23" s="107"/>
      <c r="D23" s="107"/>
      <c r="E23" s="107"/>
    </row>
    <row r="24" spans="1:5" ht="21" customHeight="1" x14ac:dyDescent="0.2">
      <c r="A24" s="107"/>
      <c r="B24" s="107"/>
      <c r="C24" s="107"/>
      <c r="D24" s="107"/>
      <c r="E24" s="107"/>
    </row>
    <row r="25" spans="1:5" ht="21" customHeight="1" x14ac:dyDescent="0.2">
      <c r="A25" s="107"/>
      <c r="B25" s="107"/>
      <c r="C25" s="107"/>
      <c r="D25" s="107"/>
      <c r="E25" s="107"/>
    </row>
    <row r="26" spans="1:5" ht="21" customHeight="1" x14ac:dyDescent="0.2">
      <c r="A26" s="107" t="s">
        <v>68</v>
      </c>
      <c r="B26" s="107"/>
      <c r="C26" s="183" t="s">
        <v>69</v>
      </c>
      <c r="D26" s="183"/>
      <c r="E26" s="108" t="str">
        <f>"จังหวัด"&amp;D20</f>
        <v>จังหวัดสระบุรี</v>
      </c>
    </row>
    <row r="27" spans="1:5" ht="21" customHeight="1" x14ac:dyDescent="0.2">
      <c r="A27" s="107" t="s">
        <v>70</v>
      </c>
      <c r="B27" s="107"/>
      <c r="C27" s="107"/>
      <c r="D27" s="108" t="s">
        <v>71</v>
      </c>
      <c r="E27" s="107"/>
    </row>
    <row r="28" spans="1:5" ht="21" customHeight="1" x14ac:dyDescent="0.2">
      <c r="A28" s="107"/>
      <c r="B28" s="107"/>
      <c r="C28" s="107"/>
      <c r="D28" s="107"/>
      <c r="E28" s="107"/>
    </row>
    <row r="29" spans="1:5" ht="21" customHeight="1" x14ac:dyDescent="0.2"/>
    <row r="30" spans="1:5" ht="21" customHeight="1" x14ac:dyDescent="0.2"/>
    <row r="31" spans="1:5" ht="21" customHeight="1" x14ac:dyDescent="0.2"/>
    <row r="32" spans="1:5" ht="21" customHeight="1" x14ac:dyDescent="0.2"/>
    <row r="33" spans="2:6" ht="21" customHeight="1" x14ac:dyDescent="0.2"/>
    <row r="34" spans="2:6" ht="21" customHeight="1" x14ac:dyDescent="0.2"/>
    <row r="35" spans="2:6" s="96" customFormat="1" ht="21" customHeight="1" x14ac:dyDescent="0.2">
      <c r="B35" s="95"/>
      <c r="C35" s="95"/>
      <c r="D35" s="95"/>
      <c r="E35" s="95"/>
      <c r="F35" s="95"/>
    </row>
    <row r="36" spans="2:6" s="96" customFormat="1" ht="21" customHeight="1" x14ac:dyDescent="0.2">
      <c r="B36" s="95"/>
      <c r="C36" s="95"/>
      <c r="D36" s="95"/>
      <c r="E36" s="95"/>
      <c r="F36" s="95"/>
    </row>
    <row r="37" spans="2:6" s="96" customFormat="1" ht="21" customHeight="1" x14ac:dyDescent="0.2">
      <c r="B37" s="95"/>
      <c r="C37" s="95"/>
      <c r="D37" s="95"/>
      <c r="E37" s="95"/>
      <c r="F37" s="95"/>
    </row>
    <row r="38" spans="2:6" s="96" customFormat="1" ht="21" customHeight="1" x14ac:dyDescent="0.2">
      <c r="B38" s="95"/>
      <c r="C38" s="95"/>
      <c r="D38" s="95"/>
      <c r="E38" s="95"/>
      <c r="F38" s="95"/>
    </row>
  </sheetData>
  <mergeCells count="3">
    <mergeCell ref="A3:A4"/>
    <mergeCell ref="A20:C20"/>
    <mergeCell ref="C26:D26"/>
  </mergeCells>
  <pageMargins left="0.59055118110236227" right="0.39370078740157483" top="0.39370078740157483" bottom="0.31496062992125984" header="0.31496062992125984" footer="0.23622047244094491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tabColor rgb="FFFF0000"/>
  </sheetPr>
  <dimension ref="A1:AW16"/>
  <sheetViews>
    <sheetView zoomScale="120" zoomScaleNormal="120" workbookViewId="0">
      <pane xSplit="1" ySplit="6" topLeftCell="R7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" defaultRowHeight="21.75" x14ac:dyDescent="0.5"/>
  <cols>
    <col min="1" max="1" width="12.625" style="1" customWidth="1"/>
    <col min="2" max="2" width="9" style="1"/>
    <col min="3" max="14" width="9" style="1" hidden="1" customWidth="1"/>
    <col min="15" max="21" width="9" style="1" customWidth="1"/>
    <col min="22" max="22" width="9" style="1"/>
    <col min="23" max="27" width="0" style="1" hidden="1" customWidth="1"/>
    <col min="28" max="32" width="9" style="1"/>
    <col min="33" max="34" width="0" style="1" hidden="1" customWidth="1"/>
    <col min="35" max="37" width="9" style="1"/>
    <col min="38" max="43" width="0" style="1" hidden="1" customWidth="1"/>
    <col min="44" max="46" width="9" style="1"/>
    <col min="47" max="47" width="10.625" style="1" customWidth="1"/>
    <col min="48" max="48" width="10.25" style="1" customWidth="1"/>
    <col min="49" max="16384" width="9" style="1"/>
  </cols>
  <sheetData>
    <row r="1" spans="1:49" x14ac:dyDescent="0.5">
      <c r="A1" s="5" t="s">
        <v>88</v>
      </c>
    </row>
    <row r="2" spans="1:49" x14ac:dyDescent="0.5">
      <c r="A2" s="4"/>
    </row>
    <row r="3" spans="1:49" x14ac:dyDescent="0.5">
      <c r="A3" s="40" t="s">
        <v>29</v>
      </c>
      <c r="B3" s="164" t="s">
        <v>89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164" t="s">
        <v>27</v>
      </c>
      <c r="W3" s="165"/>
      <c r="X3" s="165"/>
      <c r="Y3" s="165"/>
      <c r="Z3" s="165"/>
      <c r="AA3" s="165"/>
      <c r="AB3" s="165"/>
      <c r="AC3" s="165"/>
      <c r="AD3" s="165"/>
      <c r="AE3" s="166"/>
      <c r="AF3" s="164" t="s">
        <v>26</v>
      </c>
      <c r="AG3" s="165"/>
      <c r="AH3" s="165"/>
      <c r="AI3" s="165"/>
      <c r="AJ3" s="166"/>
      <c r="AK3" s="164" t="s">
        <v>94</v>
      </c>
      <c r="AL3" s="165"/>
      <c r="AM3" s="165"/>
      <c r="AN3" s="165"/>
      <c r="AO3" s="165"/>
      <c r="AP3" s="165"/>
      <c r="AQ3" s="165"/>
      <c r="AR3" s="165"/>
      <c r="AS3" s="165"/>
      <c r="AT3" s="166"/>
    </row>
    <row r="4" spans="1:49" x14ac:dyDescent="0.5">
      <c r="A4" s="41"/>
      <c r="B4" s="42" t="s">
        <v>24</v>
      </c>
      <c r="C4" s="164" t="s">
        <v>23</v>
      </c>
      <c r="D4" s="165"/>
      <c r="E4" s="166"/>
      <c r="F4" s="164" t="s">
        <v>25</v>
      </c>
      <c r="G4" s="166"/>
      <c r="H4" s="167" t="str">
        <f>"สศก. "&amp;" วิเคราะห์"</f>
        <v>สศก.  วิเคราะห์</v>
      </c>
      <c r="I4" s="168"/>
      <c r="J4" s="168"/>
      <c r="K4" s="168"/>
      <c r="L4" s="168"/>
      <c r="M4" s="168"/>
      <c r="N4" s="169"/>
      <c r="O4" s="170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171"/>
      <c r="Q4" s="171"/>
      <c r="R4" s="171"/>
      <c r="S4" s="171"/>
      <c r="T4" s="171"/>
      <c r="U4" s="172"/>
      <c r="V4" s="42" t="s">
        <v>24</v>
      </c>
      <c r="W4" s="167" t="str">
        <f>"สศก. "&amp;" วิเคราะห์"</f>
        <v>สศก.  วิเคราะห์</v>
      </c>
      <c r="X4" s="168"/>
      <c r="Y4" s="168"/>
      <c r="Z4" s="168"/>
      <c r="AA4" s="169"/>
      <c r="AB4" s="170" t="str">
        <f>"มติที่ประชุม (ในรอบปี 2566)"</f>
        <v>มติที่ประชุม (ในรอบปี 2566)</v>
      </c>
      <c r="AC4" s="171"/>
      <c r="AD4" s="171"/>
      <c r="AE4" s="172"/>
      <c r="AF4" s="42" t="s">
        <v>24</v>
      </c>
      <c r="AG4" s="179" t="str">
        <f>"สศก. "&amp;" วิเคราะห์"</f>
        <v>สศก.  วิเคราะห์</v>
      </c>
      <c r="AH4" s="180"/>
      <c r="AI4" s="173" t="str">
        <f>"มติที่ประชุม"</f>
        <v>มติที่ประชุม</v>
      </c>
      <c r="AJ4" s="175"/>
      <c r="AK4" s="42" t="s">
        <v>24</v>
      </c>
      <c r="AL4" s="164" t="s">
        <v>23</v>
      </c>
      <c r="AM4" s="165"/>
      <c r="AN4" s="166"/>
      <c r="AO4" s="167" t="s">
        <v>73</v>
      </c>
      <c r="AP4" s="168"/>
      <c r="AQ4" s="169"/>
      <c r="AR4" s="173" t="str">
        <f>"มติที่ประชุม"</f>
        <v>มติที่ประชุม</v>
      </c>
      <c r="AS4" s="174"/>
      <c r="AT4" s="175"/>
      <c r="AU4" s="176" t="s">
        <v>22</v>
      </c>
      <c r="AV4" s="177"/>
      <c r="AW4" s="177"/>
    </row>
    <row r="5" spans="1:49" x14ac:dyDescent="0.5">
      <c r="A5" s="3"/>
      <c r="B5" s="42">
        <v>2565</v>
      </c>
      <c r="C5" s="6">
        <f>+$B$5</f>
        <v>2565</v>
      </c>
      <c r="D5" s="6">
        <f>+$B$5+1</f>
        <v>2566</v>
      </c>
      <c r="E5" s="7" t="s">
        <v>16</v>
      </c>
      <c r="F5" s="6">
        <f>+$B$5</f>
        <v>2565</v>
      </c>
      <c r="G5" s="6">
        <f>+$B$5+1</f>
        <v>2566</v>
      </c>
      <c r="H5" s="71" t="s">
        <v>21</v>
      </c>
      <c r="I5" s="71" t="s">
        <v>59</v>
      </c>
      <c r="J5" s="71" t="s">
        <v>60</v>
      </c>
      <c r="K5" s="71" t="s">
        <v>61</v>
      </c>
      <c r="L5" s="70">
        <f>+$B$5+1</f>
        <v>2566</v>
      </c>
      <c r="M5" s="70" t="s">
        <v>17</v>
      </c>
      <c r="N5" s="71" t="s">
        <v>16</v>
      </c>
      <c r="O5" s="51" t="s">
        <v>21</v>
      </c>
      <c r="P5" s="51" t="s">
        <v>59</v>
      </c>
      <c r="Q5" s="51" t="s">
        <v>60</v>
      </c>
      <c r="R5" s="51" t="s">
        <v>61</v>
      </c>
      <c r="S5" s="52">
        <f>+$B$5+1</f>
        <v>2566</v>
      </c>
      <c r="T5" s="52" t="s">
        <v>17</v>
      </c>
      <c r="U5" s="51" t="s">
        <v>16</v>
      </c>
      <c r="V5" s="42">
        <f>+$B$5</f>
        <v>2565</v>
      </c>
      <c r="W5" s="70" t="s">
        <v>20</v>
      </c>
      <c r="X5" s="70" t="s">
        <v>19</v>
      </c>
      <c r="Y5" s="70">
        <f>+$B$5+1</f>
        <v>2566</v>
      </c>
      <c r="Z5" s="70" t="s">
        <v>17</v>
      </c>
      <c r="AA5" s="71" t="s">
        <v>16</v>
      </c>
      <c r="AB5" s="52" t="s">
        <v>20</v>
      </c>
      <c r="AC5" s="52" t="s">
        <v>19</v>
      </c>
      <c r="AD5" s="52">
        <f>+$B$5+1</f>
        <v>2566</v>
      </c>
      <c r="AE5" s="51" t="s">
        <v>18</v>
      </c>
      <c r="AF5" s="42">
        <f>+$B$5</f>
        <v>2565</v>
      </c>
      <c r="AG5" s="70">
        <f>+$B$5+1</f>
        <v>2566</v>
      </c>
      <c r="AH5" s="71" t="s">
        <v>16</v>
      </c>
      <c r="AI5" s="52">
        <f>+$B$5+1</f>
        <v>2566</v>
      </c>
      <c r="AJ5" s="51" t="s">
        <v>16</v>
      </c>
      <c r="AK5" s="42">
        <f>+$B$5</f>
        <v>2565</v>
      </c>
      <c r="AL5" s="6">
        <f>+$B$5</f>
        <v>2565</v>
      </c>
      <c r="AM5" s="6">
        <f>+$B$5+1</f>
        <v>2566</v>
      </c>
      <c r="AN5" s="7" t="s">
        <v>16</v>
      </c>
      <c r="AO5" s="70">
        <f>+$B$5+1</f>
        <v>2566</v>
      </c>
      <c r="AP5" s="70" t="s">
        <v>17</v>
      </c>
      <c r="AQ5" s="71" t="s">
        <v>16</v>
      </c>
      <c r="AR5" s="52">
        <f>+$B$5+1</f>
        <v>2566</v>
      </c>
      <c r="AS5" s="52" t="s">
        <v>17</v>
      </c>
      <c r="AT5" s="51" t="s">
        <v>16</v>
      </c>
      <c r="AU5" s="2" t="s">
        <v>15</v>
      </c>
      <c r="AV5" s="178" t="s">
        <v>14</v>
      </c>
      <c r="AW5" s="178"/>
    </row>
    <row r="6" spans="1:49" s="89" customFormat="1" x14ac:dyDescent="0.5">
      <c r="A6" s="12" t="s">
        <v>39</v>
      </c>
      <c r="B6" s="50">
        <f t="shared" ref="B6:G6" si="0">SUM(B$7:B$15)</f>
        <v>215</v>
      </c>
      <c r="C6" s="20">
        <f t="shared" si="0"/>
        <v>171</v>
      </c>
      <c r="D6" s="20">
        <f t="shared" si="0"/>
        <v>382</v>
      </c>
      <c r="E6" s="21">
        <f t="shared" ref="E6" si="1">IFERROR(ROUND((D6-C6)/C6*100,2),0)</f>
        <v>123.39</v>
      </c>
      <c r="F6" s="20">
        <f t="shared" si="0"/>
        <v>136</v>
      </c>
      <c r="G6" s="20">
        <f t="shared" si="0"/>
        <v>31</v>
      </c>
      <c r="H6" s="79">
        <f t="shared" ref="H6:R6" si="2">SUM(H$7:H$15)</f>
        <v>43</v>
      </c>
      <c r="I6" s="79">
        <f t="shared" si="2"/>
        <v>0</v>
      </c>
      <c r="J6" s="79">
        <f t="shared" si="2"/>
        <v>0</v>
      </c>
      <c r="K6" s="79">
        <f t="shared" si="2"/>
        <v>0</v>
      </c>
      <c r="L6" s="79">
        <f t="shared" si="2"/>
        <v>258</v>
      </c>
      <c r="M6" s="79">
        <f t="shared" ref="M6:M15" si="3">L6-B6</f>
        <v>43</v>
      </c>
      <c r="N6" s="86">
        <f t="shared" ref="N6:N15" si="4">IFERROR(ROUND((L6-B6)/B6*100,2),0)</f>
        <v>20</v>
      </c>
      <c r="O6" s="60">
        <f>SUM(O$7:O$16)</f>
        <v>342</v>
      </c>
      <c r="P6" s="60">
        <f t="shared" si="2"/>
        <v>17</v>
      </c>
      <c r="Q6" s="60">
        <f t="shared" si="2"/>
        <v>0</v>
      </c>
      <c r="R6" s="60">
        <f t="shared" si="2"/>
        <v>17</v>
      </c>
      <c r="S6" s="60">
        <f>SUM(S$7:S$16)</f>
        <v>540</v>
      </c>
      <c r="T6" s="60">
        <f t="shared" ref="T6:T15" si="5">S6-B6</f>
        <v>325</v>
      </c>
      <c r="U6" s="91">
        <f t="shared" ref="U6:U15" si="6">IFERROR(ROUND((S6-B6)/B6*100,2),0)</f>
        <v>151.16</v>
      </c>
      <c r="V6" s="50">
        <f t="shared" ref="V6:Y6" si="7">SUM(V$7:V$15)</f>
        <v>45</v>
      </c>
      <c r="W6" s="79">
        <f t="shared" si="7"/>
        <v>112</v>
      </c>
      <c r="X6" s="79">
        <f t="shared" si="7"/>
        <v>45</v>
      </c>
      <c r="Y6" s="79">
        <f t="shared" si="7"/>
        <v>157</v>
      </c>
      <c r="Z6" s="79">
        <f>Y6-V6</f>
        <v>112</v>
      </c>
      <c r="AA6" s="86">
        <f>IFERROR(ROUND((Y6-V6)/V6*100,2),0)</f>
        <v>248.89</v>
      </c>
      <c r="AB6" s="90">
        <f>SUM(AB$7:AB$15)</f>
        <v>26</v>
      </c>
      <c r="AC6" s="90">
        <f t="shared" ref="AC6" si="8">SUM(AC$7:AC$15)</f>
        <v>45</v>
      </c>
      <c r="AD6" s="90">
        <f>SUM(AD$7:AD$15)</f>
        <v>71</v>
      </c>
      <c r="AE6" s="91">
        <f t="shared" ref="AE6:AE15" si="9">AD6/S6*100</f>
        <v>13.148148148148147</v>
      </c>
      <c r="AF6" s="50">
        <f>SUM(AF$7:AF$15)</f>
        <v>9.5200000000000014</v>
      </c>
      <c r="AG6" s="119">
        <f>ROUND(SUM(AG$7:AG$15),0)</f>
        <v>35</v>
      </c>
      <c r="AH6" s="86">
        <f>IFERROR(ROUND((AG6-AF6)/AF6*100,2),0)</f>
        <v>267.64999999999998</v>
      </c>
      <c r="AI6" s="93">
        <f>ROUND(SUM(AI$7:AI$15),0)</f>
        <v>18</v>
      </c>
      <c r="AJ6" s="60">
        <f t="shared" ref="AJ6:AJ15" si="10">IFERROR(ROUND((AI6-AF6)/AF6*100,2),0)</f>
        <v>89.08</v>
      </c>
      <c r="AK6" s="50">
        <f>+IFERROR(ROUND(AF6/V6*1000,0),0)</f>
        <v>212</v>
      </c>
      <c r="AL6" s="20">
        <v>0</v>
      </c>
      <c r="AM6" s="20">
        <v>200</v>
      </c>
      <c r="AN6" s="21">
        <f>IFERROR(ROUND((AM6-AL6)/AL6*100,2),0)</f>
        <v>0</v>
      </c>
      <c r="AO6" s="79">
        <f>+IFERROR(ROUND(AG6/Y6*1000,0),0)</f>
        <v>223</v>
      </c>
      <c r="AP6" s="79">
        <f t="shared" ref="AP6:AP15" si="11">AO6-AK6</f>
        <v>11</v>
      </c>
      <c r="AQ6" s="86">
        <f t="shared" ref="AQ6:AQ15" si="12">IFERROR(ROUND((AO6-AK6)/AK6*100,2),0)</f>
        <v>5.19</v>
      </c>
      <c r="AR6" s="60">
        <f>IFERROR(ROUND(AI6/AD6*1000,0),0)</f>
        <v>254</v>
      </c>
      <c r="AS6" s="60">
        <f t="shared" ref="AS6:AS15" si="13">AR6-AK6</f>
        <v>42</v>
      </c>
      <c r="AT6" s="91">
        <f t="shared" ref="AT6:AT15" si="14">IFERROR(ROUND((AR6-AK6)/AK6*100,2),0)</f>
        <v>19.809999999999999</v>
      </c>
      <c r="AU6" s="89">
        <f t="shared" ref="AU6:AU15" si="15">IFERROR(ROUND((AI6/AD6)*1000,0),0)</f>
        <v>254</v>
      </c>
      <c r="AV6" s="89">
        <f t="shared" ref="AV6:AV15" si="16">AR6-AU6</f>
        <v>0</v>
      </c>
      <c r="AW6" s="89" t="b">
        <f t="shared" ref="AW6:AW15" si="17">AR6=AU6</f>
        <v>1</v>
      </c>
    </row>
    <row r="7" spans="1:49" x14ac:dyDescent="0.5">
      <c r="A7" s="13" t="s">
        <v>38</v>
      </c>
      <c r="B7" s="47">
        <v>24</v>
      </c>
      <c r="C7" s="22">
        <v>26</v>
      </c>
      <c r="D7" s="22">
        <v>7</v>
      </c>
      <c r="E7" s="23">
        <v>-73.08</v>
      </c>
      <c r="F7" s="22">
        <v>12</v>
      </c>
      <c r="G7" s="22">
        <v>11</v>
      </c>
      <c r="H7" s="83">
        <v>0</v>
      </c>
      <c r="I7" s="83">
        <v>0</v>
      </c>
      <c r="J7" s="83">
        <v>0</v>
      </c>
      <c r="K7" s="83">
        <f>I7+J7</f>
        <v>0</v>
      </c>
      <c r="L7" s="83">
        <f t="shared" ref="L7:L15" si="18">+B7+H7-K7</f>
        <v>24</v>
      </c>
      <c r="M7" s="83">
        <f t="shared" si="3"/>
        <v>0</v>
      </c>
      <c r="N7" s="73">
        <f t="shared" si="4"/>
        <v>0</v>
      </c>
      <c r="O7" s="61">
        <v>2</v>
      </c>
      <c r="P7" s="61"/>
      <c r="Q7" s="61"/>
      <c r="R7" s="61">
        <f>P7+Q7</f>
        <v>0</v>
      </c>
      <c r="S7" s="61">
        <f t="shared" ref="S7:S15" si="19">+B7+O7-R7</f>
        <v>26</v>
      </c>
      <c r="T7" s="61">
        <f t="shared" si="5"/>
        <v>2</v>
      </c>
      <c r="U7" s="65">
        <f t="shared" si="6"/>
        <v>8.33</v>
      </c>
      <c r="V7" s="47">
        <v>1</v>
      </c>
      <c r="W7" s="83">
        <v>19</v>
      </c>
      <c r="X7" s="83">
        <f>$V7-$J7</f>
        <v>1</v>
      </c>
      <c r="Y7" s="83">
        <f>$X7+$W7</f>
        <v>20</v>
      </c>
      <c r="Z7" s="83">
        <f>Y7-V7</f>
        <v>19</v>
      </c>
      <c r="AA7" s="73">
        <f>IFERROR(ROUND((Y7-V7)/V7*100,2),0)</f>
        <v>1900</v>
      </c>
      <c r="AB7" s="64">
        <v>0</v>
      </c>
      <c r="AC7" s="61">
        <f>$V7-$Q7</f>
        <v>1</v>
      </c>
      <c r="AD7" s="64">
        <f t="shared" ref="AD7:AD15" si="20">$AC7+$AB7</f>
        <v>1</v>
      </c>
      <c r="AE7" s="65">
        <f t="shared" si="9"/>
        <v>3.8461538461538463</v>
      </c>
      <c r="AF7" s="47">
        <v>0.22</v>
      </c>
      <c r="AG7" s="83">
        <v>5</v>
      </c>
      <c r="AH7" s="73">
        <f t="shared" ref="AH7:AH15" si="21">IFERROR(ROUND((AG7-AF7)/AF7*100,2),0)</f>
        <v>2172.73</v>
      </c>
      <c r="AI7" s="61">
        <f>ROUND((AR7*AD7)/1000,2)</f>
        <v>0.25</v>
      </c>
      <c r="AJ7" s="61">
        <f t="shared" si="10"/>
        <v>13.64</v>
      </c>
      <c r="AK7" s="47">
        <v>220</v>
      </c>
      <c r="AL7" s="22">
        <v>0</v>
      </c>
      <c r="AM7" s="22">
        <v>0</v>
      </c>
      <c r="AN7" s="23">
        <f t="shared" ref="AN7:AN15" si="22">IFERROR(ROUND((AM7-AL7)/AL7*100,2),0)</f>
        <v>0</v>
      </c>
      <c r="AO7" s="83">
        <v>250</v>
      </c>
      <c r="AP7" s="83">
        <f t="shared" si="11"/>
        <v>30</v>
      </c>
      <c r="AQ7" s="73">
        <f t="shared" si="12"/>
        <v>13.64</v>
      </c>
      <c r="AR7" s="61">
        <v>250</v>
      </c>
      <c r="AS7" s="61">
        <f t="shared" si="13"/>
        <v>30</v>
      </c>
      <c r="AT7" s="65">
        <f t="shared" si="14"/>
        <v>13.64</v>
      </c>
      <c r="AU7" s="1">
        <f t="shared" si="15"/>
        <v>250</v>
      </c>
      <c r="AV7" s="1">
        <f t="shared" si="16"/>
        <v>0</v>
      </c>
      <c r="AW7" s="1" t="b">
        <f t="shared" si="17"/>
        <v>1</v>
      </c>
    </row>
    <row r="8" spans="1:49" x14ac:dyDescent="0.5">
      <c r="A8" s="14" t="s">
        <v>37</v>
      </c>
      <c r="B8" s="48">
        <v>15</v>
      </c>
      <c r="C8" s="24">
        <v>15</v>
      </c>
      <c r="D8" s="24">
        <v>18</v>
      </c>
      <c r="E8" s="25">
        <v>20</v>
      </c>
      <c r="F8" s="24">
        <v>6</v>
      </c>
      <c r="G8" s="24">
        <v>20</v>
      </c>
      <c r="H8" s="84">
        <v>5</v>
      </c>
      <c r="I8" s="84">
        <v>0</v>
      </c>
      <c r="J8" s="84">
        <v>0</v>
      </c>
      <c r="K8" s="84">
        <f t="shared" ref="K8:K13" si="23">I8+J8</f>
        <v>0</v>
      </c>
      <c r="L8" s="84">
        <f t="shared" si="18"/>
        <v>20</v>
      </c>
      <c r="M8" s="84">
        <f t="shared" si="3"/>
        <v>5</v>
      </c>
      <c r="N8" s="75">
        <f t="shared" si="4"/>
        <v>33.33</v>
      </c>
      <c r="O8" s="62">
        <v>5</v>
      </c>
      <c r="P8" s="62"/>
      <c r="Q8" s="62"/>
      <c r="R8" s="62">
        <f t="shared" ref="R8:R15" si="24">P8+Q8</f>
        <v>0</v>
      </c>
      <c r="S8" s="62">
        <f t="shared" si="19"/>
        <v>20</v>
      </c>
      <c r="T8" s="62">
        <f t="shared" si="5"/>
        <v>5</v>
      </c>
      <c r="U8" s="67">
        <f t="shared" si="6"/>
        <v>33.33</v>
      </c>
      <c r="V8" s="48">
        <v>0</v>
      </c>
      <c r="W8" s="84">
        <v>2</v>
      </c>
      <c r="X8" s="84">
        <f>$V8-$J8</f>
        <v>0</v>
      </c>
      <c r="Y8" s="84">
        <f t="shared" ref="Y8:Y15" si="25">$X8+$W8</f>
        <v>2</v>
      </c>
      <c r="Z8" s="84">
        <v>2</v>
      </c>
      <c r="AA8" s="75">
        <f t="shared" ref="AA8:AA15" si="26">IFERROR(ROUND((Y8-V8)/V8*100,2),0)</f>
        <v>0</v>
      </c>
      <c r="AB8" s="66">
        <v>0</v>
      </c>
      <c r="AC8" s="62">
        <f>$V8-$Q8</f>
        <v>0</v>
      </c>
      <c r="AD8" s="66">
        <f t="shared" si="20"/>
        <v>0</v>
      </c>
      <c r="AE8" s="67">
        <f t="shared" si="9"/>
        <v>0</v>
      </c>
      <c r="AF8" s="48">
        <v>0</v>
      </c>
      <c r="AG8" s="84">
        <v>0.22</v>
      </c>
      <c r="AH8" s="75">
        <f t="shared" si="21"/>
        <v>0</v>
      </c>
      <c r="AI8" s="136">
        <f>ROUND((AR8*AD8)/1000,2)</f>
        <v>0</v>
      </c>
      <c r="AJ8" s="62">
        <f t="shared" si="10"/>
        <v>0</v>
      </c>
      <c r="AK8" s="48">
        <v>0</v>
      </c>
      <c r="AL8" s="24">
        <v>0</v>
      </c>
      <c r="AM8" s="24">
        <v>0</v>
      </c>
      <c r="AN8" s="25">
        <f t="shared" si="22"/>
        <v>0</v>
      </c>
      <c r="AO8" s="84">
        <v>110</v>
      </c>
      <c r="AP8" s="84">
        <f t="shared" si="11"/>
        <v>110</v>
      </c>
      <c r="AQ8" s="75">
        <f t="shared" si="12"/>
        <v>0</v>
      </c>
      <c r="AR8" s="62">
        <v>0</v>
      </c>
      <c r="AS8" s="62">
        <f t="shared" si="13"/>
        <v>0</v>
      </c>
      <c r="AT8" s="67">
        <f t="shared" si="14"/>
        <v>0</v>
      </c>
      <c r="AU8" s="1">
        <f t="shared" si="15"/>
        <v>0</v>
      </c>
      <c r="AV8" s="1">
        <f t="shared" si="16"/>
        <v>0</v>
      </c>
      <c r="AW8" s="1" t="b">
        <f t="shared" si="17"/>
        <v>1</v>
      </c>
    </row>
    <row r="9" spans="1:49" x14ac:dyDescent="0.5">
      <c r="A9" s="14" t="s">
        <v>36</v>
      </c>
      <c r="B9" s="48">
        <v>36</v>
      </c>
      <c r="C9" s="24">
        <v>3</v>
      </c>
      <c r="D9" s="24">
        <v>3</v>
      </c>
      <c r="E9" s="25">
        <v>0</v>
      </c>
      <c r="F9" s="24">
        <v>6</v>
      </c>
      <c r="G9" s="24">
        <v>0</v>
      </c>
      <c r="H9" s="84">
        <v>0</v>
      </c>
      <c r="I9" s="84">
        <v>0</v>
      </c>
      <c r="J9" s="84">
        <v>0</v>
      </c>
      <c r="K9" s="84">
        <f t="shared" si="23"/>
        <v>0</v>
      </c>
      <c r="L9" s="84">
        <f t="shared" si="18"/>
        <v>36</v>
      </c>
      <c r="M9" s="84">
        <f t="shared" si="3"/>
        <v>0</v>
      </c>
      <c r="N9" s="75">
        <f t="shared" si="4"/>
        <v>0</v>
      </c>
      <c r="O9" s="62"/>
      <c r="P9" s="62">
        <v>17</v>
      </c>
      <c r="Q9" s="62"/>
      <c r="R9" s="62">
        <f t="shared" si="24"/>
        <v>17</v>
      </c>
      <c r="S9" s="62">
        <f t="shared" si="19"/>
        <v>19</v>
      </c>
      <c r="T9" s="62">
        <f t="shared" si="5"/>
        <v>-17</v>
      </c>
      <c r="U9" s="67">
        <f t="shared" si="6"/>
        <v>-47.22</v>
      </c>
      <c r="V9" s="48">
        <v>11</v>
      </c>
      <c r="W9" s="84">
        <v>16</v>
      </c>
      <c r="X9" s="84">
        <f t="shared" ref="X9:X14" si="27">$V9-$J9</f>
        <v>11</v>
      </c>
      <c r="Y9" s="84">
        <f t="shared" si="25"/>
        <v>27</v>
      </c>
      <c r="Z9" s="84">
        <v>1</v>
      </c>
      <c r="AA9" s="75">
        <f t="shared" si="26"/>
        <v>145.44999999999999</v>
      </c>
      <c r="AB9" s="66">
        <v>0</v>
      </c>
      <c r="AC9" s="62">
        <f t="shared" ref="AC9:AC13" si="28">$V9-$Q9</f>
        <v>11</v>
      </c>
      <c r="AD9" s="66">
        <f t="shared" si="20"/>
        <v>11</v>
      </c>
      <c r="AE9" s="67">
        <f t="shared" si="9"/>
        <v>57.894736842105267</v>
      </c>
      <c r="AF9" s="48">
        <v>2</v>
      </c>
      <c r="AG9" s="84">
        <v>7</v>
      </c>
      <c r="AH9" s="75">
        <f t="shared" si="21"/>
        <v>250</v>
      </c>
      <c r="AI9" s="62">
        <f t="shared" ref="AI9:AI14" si="29">ROUND((AR9*AD9)/1000,0)</f>
        <v>2</v>
      </c>
      <c r="AJ9" s="62">
        <f t="shared" si="10"/>
        <v>0</v>
      </c>
      <c r="AK9" s="48">
        <v>182</v>
      </c>
      <c r="AL9" s="24">
        <v>0</v>
      </c>
      <c r="AM9" s="24">
        <v>0</v>
      </c>
      <c r="AN9" s="25">
        <f t="shared" si="22"/>
        <v>0</v>
      </c>
      <c r="AO9" s="84">
        <v>259</v>
      </c>
      <c r="AP9" s="84">
        <f t="shared" si="11"/>
        <v>77</v>
      </c>
      <c r="AQ9" s="75">
        <f t="shared" si="12"/>
        <v>42.31</v>
      </c>
      <c r="AR9" s="62">
        <v>182</v>
      </c>
      <c r="AS9" s="62">
        <f t="shared" si="13"/>
        <v>0</v>
      </c>
      <c r="AT9" s="67">
        <f t="shared" si="14"/>
        <v>0</v>
      </c>
      <c r="AU9" s="1">
        <f t="shared" si="15"/>
        <v>182</v>
      </c>
      <c r="AV9" s="1">
        <f t="shared" si="16"/>
        <v>0</v>
      </c>
      <c r="AW9" s="1" t="b">
        <f t="shared" si="17"/>
        <v>1</v>
      </c>
    </row>
    <row r="10" spans="1:49" x14ac:dyDescent="0.5">
      <c r="A10" s="14" t="s">
        <v>35</v>
      </c>
      <c r="B10" s="48">
        <v>7</v>
      </c>
      <c r="C10" s="24">
        <v>0</v>
      </c>
      <c r="D10" s="24">
        <v>0</v>
      </c>
      <c r="E10" s="25">
        <v>0</v>
      </c>
      <c r="F10" s="24">
        <v>0</v>
      </c>
      <c r="G10" s="24">
        <v>0</v>
      </c>
      <c r="H10" s="84">
        <v>0</v>
      </c>
      <c r="I10" s="84">
        <v>0</v>
      </c>
      <c r="J10" s="84">
        <v>0</v>
      </c>
      <c r="K10" s="84">
        <f t="shared" si="23"/>
        <v>0</v>
      </c>
      <c r="L10" s="84">
        <f t="shared" si="18"/>
        <v>7</v>
      </c>
      <c r="M10" s="84">
        <f t="shared" si="3"/>
        <v>0</v>
      </c>
      <c r="N10" s="75">
        <f t="shared" si="4"/>
        <v>0</v>
      </c>
      <c r="O10" s="62"/>
      <c r="P10" s="62"/>
      <c r="Q10" s="62"/>
      <c r="R10" s="62">
        <f t="shared" si="24"/>
        <v>0</v>
      </c>
      <c r="S10" s="62">
        <f t="shared" si="19"/>
        <v>7</v>
      </c>
      <c r="T10" s="62">
        <f t="shared" si="5"/>
        <v>0</v>
      </c>
      <c r="U10" s="67">
        <f t="shared" si="6"/>
        <v>0</v>
      </c>
      <c r="V10" s="48">
        <v>0</v>
      </c>
      <c r="W10" s="84">
        <v>1</v>
      </c>
      <c r="X10" s="84">
        <f t="shared" si="27"/>
        <v>0</v>
      </c>
      <c r="Y10" s="84">
        <f t="shared" si="25"/>
        <v>1</v>
      </c>
      <c r="Z10" s="84">
        <v>0</v>
      </c>
      <c r="AA10" s="75">
        <f t="shared" si="26"/>
        <v>0</v>
      </c>
      <c r="AB10" s="66">
        <v>0</v>
      </c>
      <c r="AC10" s="62">
        <f t="shared" si="28"/>
        <v>0</v>
      </c>
      <c r="AD10" s="66">
        <f t="shared" si="20"/>
        <v>0</v>
      </c>
      <c r="AE10" s="67">
        <f t="shared" si="9"/>
        <v>0</v>
      </c>
      <c r="AF10" s="48">
        <v>0</v>
      </c>
      <c r="AG10" s="75">
        <v>0.1</v>
      </c>
      <c r="AH10" s="75">
        <f t="shared" si="21"/>
        <v>0</v>
      </c>
      <c r="AI10" s="62">
        <f>ROUND((AR10*AD10)/1000,2)</f>
        <v>0</v>
      </c>
      <c r="AJ10" s="62">
        <f t="shared" si="10"/>
        <v>0</v>
      </c>
      <c r="AK10" s="48">
        <v>0</v>
      </c>
      <c r="AL10" s="24">
        <v>0</v>
      </c>
      <c r="AM10" s="24">
        <v>0</v>
      </c>
      <c r="AN10" s="25">
        <f t="shared" si="22"/>
        <v>0</v>
      </c>
      <c r="AO10" s="84">
        <v>100</v>
      </c>
      <c r="AP10" s="84">
        <f t="shared" si="11"/>
        <v>100</v>
      </c>
      <c r="AQ10" s="75">
        <f t="shared" si="12"/>
        <v>0</v>
      </c>
      <c r="AR10" s="62">
        <v>0</v>
      </c>
      <c r="AS10" s="62">
        <f t="shared" si="13"/>
        <v>0</v>
      </c>
      <c r="AT10" s="67">
        <f t="shared" si="14"/>
        <v>0</v>
      </c>
      <c r="AU10" s="1">
        <f t="shared" si="15"/>
        <v>0</v>
      </c>
      <c r="AV10" s="1">
        <f t="shared" si="16"/>
        <v>0</v>
      </c>
      <c r="AW10" s="1" t="b">
        <f t="shared" si="17"/>
        <v>1</v>
      </c>
    </row>
    <row r="11" spans="1:49" x14ac:dyDescent="0.5">
      <c r="A11" s="14" t="s">
        <v>34</v>
      </c>
      <c r="B11" s="48">
        <v>22</v>
      </c>
      <c r="C11" s="24">
        <v>1</v>
      </c>
      <c r="D11" s="24">
        <v>1</v>
      </c>
      <c r="E11" s="25">
        <v>0</v>
      </c>
      <c r="F11" s="24">
        <v>3</v>
      </c>
      <c r="G11" s="24">
        <v>0</v>
      </c>
      <c r="H11" s="84">
        <v>0</v>
      </c>
      <c r="I11" s="84">
        <v>0</v>
      </c>
      <c r="J11" s="84">
        <v>0</v>
      </c>
      <c r="K11" s="84">
        <f t="shared" si="23"/>
        <v>0</v>
      </c>
      <c r="L11" s="84">
        <f t="shared" si="18"/>
        <v>22</v>
      </c>
      <c r="M11" s="84">
        <f t="shared" si="3"/>
        <v>0</v>
      </c>
      <c r="N11" s="75">
        <f t="shared" si="4"/>
        <v>0</v>
      </c>
      <c r="O11" s="62"/>
      <c r="P11" s="62"/>
      <c r="Q11" s="62"/>
      <c r="R11" s="62">
        <f t="shared" si="24"/>
        <v>0</v>
      </c>
      <c r="S11" s="62">
        <f t="shared" si="19"/>
        <v>22</v>
      </c>
      <c r="T11" s="62">
        <f t="shared" si="5"/>
        <v>0</v>
      </c>
      <c r="U11" s="67">
        <f t="shared" si="6"/>
        <v>0</v>
      </c>
      <c r="V11" s="48">
        <v>10</v>
      </c>
      <c r="W11" s="84">
        <v>12</v>
      </c>
      <c r="X11" s="84">
        <f t="shared" si="27"/>
        <v>10</v>
      </c>
      <c r="Y11" s="84">
        <f t="shared" si="25"/>
        <v>22</v>
      </c>
      <c r="Z11" s="84">
        <v>10</v>
      </c>
      <c r="AA11" s="75">
        <f t="shared" si="26"/>
        <v>120</v>
      </c>
      <c r="AB11" s="66">
        <f t="shared" ref="AB11" si="30">$W11</f>
        <v>12</v>
      </c>
      <c r="AC11" s="62">
        <f t="shared" si="28"/>
        <v>10</v>
      </c>
      <c r="AD11" s="66">
        <f t="shared" si="20"/>
        <v>22</v>
      </c>
      <c r="AE11" s="67">
        <f t="shared" si="9"/>
        <v>100</v>
      </c>
      <c r="AF11" s="48">
        <v>2</v>
      </c>
      <c r="AG11" s="84">
        <v>4.93</v>
      </c>
      <c r="AH11" s="75">
        <f t="shared" si="21"/>
        <v>146.5</v>
      </c>
      <c r="AI11" s="62">
        <f>ROUND((AR11*AD11)/1000,2)</f>
        <v>4.93</v>
      </c>
      <c r="AJ11" s="62">
        <f t="shared" si="10"/>
        <v>146.5</v>
      </c>
      <c r="AK11" s="48">
        <v>200</v>
      </c>
      <c r="AL11" s="24">
        <v>0</v>
      </c>
      <c r="AM11" s="24">
        <v>0</v>
      </c>
      <c r="AN11" s="25">
        <f t="shared" si="22"/>
        <v>0</v>
      </c>
      <c r="AO11" s="84">
        <v>224</v>
      </c>
      <c r="AP11" s="84">
        <f t="shared" si="11"/>
        <v>24</v>
      </c>
      <c r="AQ11" s="75">
        <f t="shared" si="12"/>
        <v>12</v>
      </c>
      <c r="AR11" s="62">
        <v>224</v>
      </c>
      <c r="AS11" s="62">
        <f t="shared" si="13"/>
        <v>24</v>
      </c>
      <c r="AT11" s="67">
        <f t="shared" si="14"/>
        <v>12</v>
      </c>
      <c r="AU11" s="1">
        <f t="shared" si="15"/>
        <v>224</v>
      </c>
      <c r="AV11" s="1">
        <f t="shared" si="16"/>
        <v>0</v>
      </c>
      <c r="AW11" s="1" t="b">
        <f t="shared" si="17"/>
        <v>1</v>
      </c>
    </row>
    <row r="12" spans="1:49" x14ac:dyDescent="0.5">
      <c r="A12" s="14" t="s">
        <v>33</v>
      </c>
      <c r="B12" s="48">
        <v>40</v>
      </c>
      <c r="C12" s="24">
        <v>0</v>
      </c>
      <c r="D12" s="24">
        <v>0</v>
      </c>
      <c r="E12" s="25">
        <v>0</v>
      </c>
      <c r="F12" s="24">
        <v>10</v>
      </c>
      <c r="G12" s="24">
        <v>0</v>
      </c>
      <c r="H12" s="84">
        <v>6</v>
      </c>
      <c r="I12" s="84">
        <v>0</v>
      </c>
      <c r="J12" s="84">
        <v>0</v>
      </c>
      <c r="K12" s="84">
        <f t="shared" si="23"/>
        <v>0</v>
      </c>
      <c r="L12" s="84">
        <f t="shared" si="18"/>
        <v>46</v>
      </c>
      <c r="M12" s="84">
        <f t="shared" si="3"/>
        <v>6</v>
      </c>
      <c r="N12" s="75">
        <f t="shared" si="4"/>
        <v>15</v>
      </c>
      <c r="O12" s="62">
        <v>0</v>
      </c>
      <c r="P12" s="62"/>
      <c r="Q12" s="62"/>
      <c r="R12" s="62">
        <f t="shared" si="24"/>
        <v>0</v>
      </c>
      <c r="S12" s="62">
        <f t="shared" si="19"/>
        <v>40</v>
      </c>
      <c r="T12" s="62">
        <f t="shared" si="5"/>
        <v>0</v>
      </c>
      <c r="U12" s="67">
        <f t="shared" si="6"/>
        <v>0</v>
      </c>
      <c r="V12" s="48">
        <v>14</v>
      </c>
      <c r="W12" s="84">
        <v>4</v>
      </c>
      <c r="X12" s="84">
        <f t="shared" si="27"/>
        <v>14</v>
      </c>
      <c r="Y12" s="84">
        <f t="shared" si="25"/>
        <v>18</v>
      </c>
      <c r="Z12" s="84">
        <v>-7</v>
      </c>
      <c r="AA12" s="75">
        <f t="shared" si="26"/>
        <v>28.57</v>
      </c>
      <c r="AB12" s="66">
        <v>0</v>
      </c>
      <c r="AC12" s="62">
        <f t="shared" si="28"/>
        <v>14</v>
      </c>
      <c r="AD12" s="66">
        <f t="shared" si="20"/>
        <v>14</v>
      </c>
      <c r="AE12" s="67">
        <f t="shared" si="9"/>
        <v>35</v>
      </c>
      <c r="AF12" s="48">
        <v>3</v>
      </c>
      <c r="AG12" s="84">
        <v>6</v>
      </c>
      <c r="AH12" s="75">
        <f t="shared" si="21"/>
        <v>100</v>
      </c>
      <c r="AI12" s="62">
        <f t="shared" si="29"/>
        <v>4</v>
      </c>
      <c r="AJ12" s="62">
        <f t="shared" si="10"/>
        <v>33.33</v>
      </c>
      <c r="AK12" s="48">
        <v>214</v>
      </c>
      <c r="AL12" s="24">
        <v>0</v>
      </c>
      <c r="AM12" s="24">
        <v>0</v>
      </c>
      <c r="AN12" s="25">
        <f t="shared" si="22"/>
        <v>0</v>
      </c>
      <c r="AO12" s="84">
        <v>333</v>
      </c>
      <c r="AP12" s="84">
        <f t="shared" si="11"/>
        <v>119</v>
      </c>
      <c r="AQ12" s="75">
        <f t="shared" si="12"/>
        <v>55.61</v>
      </c>
      <c r="AR12" s="62">
        <v>286</v>
      </c>
      <c r="AS12" s="62">
        <f t="shared" si="13"/>
        <v>72</v>
      </c>
      <c r="AT12" s="67">
        <f t="shared" si="14"/>
        <v>33.64</v>
      </c>
      <c r="AU12" s="1">
        <f t="shared" si="15"/>
        <v>286</v>
      </c>
      <c r="AV12" s="1">
        <f t="shared" si="16"/>
        <v>0</v>
      </c>
      <c r="AW12" s="1" t="b">
        <f t="shared" si="17"/>
        <v>1</v>
      </c>
    </row>
    <row r="13" spans="1:49" x14ac:dyDescent="0.5">
      <c r="A13" s="14" t="s">
        <v>32</v>
      </c>
      <c r="B13" s="48">
        <v>21</v>
      </c>
      <c r="C13" s="24">
        <v>19</v>
      </c>
      <c r="D13" s="24">
        <v>246</v>
      </c>
      <c r="E13" s="25">
        <v>1194.74</v>
      </c>
      <c r="F13" s="134">
        <v>42</v>
      </c>
      <c r="G13" s="24">
        <v>0</v>
      </c>
      <c r="H13" s="84">
        <v>21</v>
      </c>
      <c r="I13" s="84">
        <v>0</v>
      </c>
      <c r="J13" s="84">
        <v>0</v>
      </c>
      <c r="K13" s="84">
        <f t="shared" si="23"/>
        <v>0</v>
      </c>
      <c r="L13" s="84">
        <f t="shared" si="18"/>
        <v>42</v>
      </c>
      <c r="M13" s="84">
        <f t="shared" si="3"/>
        <v>21</v>
      </c>
      <c r="N13" s="75">
        <f t="shared" si="4"/>
        <v>100</v>
      </c>
      <c r="O13" s="62">
        <v>225</v>
      </c>
      <c r="P13" s="62"/>
      <c r="Q13" s="62"/>
      <c r="R13" s="62">
        <f t="shared" si="24"/>
        <v>0</v>
      </c>
      <c r="S13" s="62">
        <f t="shared" si="19"/>
        <v>246</v>
      </c>
      <c r="T13" s="62">
        <f t="shared" si="5"/>
        <v>225</v>
      </c>
      <c r="U13" s="67">
        <f t="shared" si="6"/>
        <v>1071.43</v>
      </c>
      <c r="V13" s="48">
        <v>7</v>
      </c>
      <c r="W13" s="84">
        <v>13</v>
      </c>
      <c r="X13" s="84">
        <f t="shared" si="27"/>
        <v>7</v>
      </c>
      <c r="Y13" s="84">
        <f t="shared" si="25"/>
        <v>20</v>
      </c>
      <c r="Z13" s="84">
        <v>0</v>
      </c>
      <c r="AA13" s="75">
        <f t="shared" si="26"/>
        <v>185.71</v>
      </c>
      <c r="AB13" s="66">
        <v>14</v>
      </c>
      <c r="AC13" s="62">
        <f t="shared" si="28"/>
        <v>7</v>
      </c>
      <c r="AD13" s="66">
        <f t="shared" si="20"/>
        <v>21</v>
      </c>
      <c r="AE13" s="67">
        <f t="shared" si="9"/>
        <v>8.536585365853659</v>
      </c>
      <c r="AF13" s="48">
        <v>2</v>
      </c>
      <c r="AG13" s="84">
        <v>6</v>
      </c>
      <c r="AH13" s="75">
        <f t="shared" si="21"/>
        <v>200</v>
      </c>
      <c r="AI13" s="62">
        <f t="shared" si="29"/>
        <v>7</v>
      </c>
      <c r="AJ13" s="62">
        <f t="shared" si="10"/>
        <v>250</v>
      </c>
      <c r="AK13" s="48">
        <v>286</v>
      </c>
      <c r="AL13" s="24">
        <v>0</v>
      </c>
      <c r="AM13" s="24">
        <v>200</v>
      </c>
      <c r="AN13" s="25">
        <f t="shared" si="22"/>
        <v>0</v>
      </c>
      <c r="AO13" s="84">
        <v>300</v>
      </c>
      <c r="AP13" s="84">
        <f t="shared" si="11"/>
        <v>14</v>
      </c>
      <c r="AQ13" s="75">
        <f t="shared" si="12"/>
        <v>4.9000000000000004</v>
      </c>
      <c r="AR13" s="62">
        <v>333</v>
      </c>
      <c r="AS13" s="62">
        <f t="shared" si="13"/>
        <v>47</v>
      </c>
      <c r="AT13" s="67">
        <f t="shared" si="14"/>
        <v>16.43</v>
      </c>
      <c r="AU13" s="1">
        <f t="shared" si="15"/>
        <v>333</v>
      </c>
      <c r="AV13" s="1">
        <f t="shared" si="16"/>
        <v>0</v>
      </c>
      <c r="AW13" s="1" t="b">
        <f t="shared" si="17"/>
        <v>1</v>
      </c>
    </row>
    <row r="14" spans="1:49" x14ac:dyDescent="0.5">
      <c r="A14" s="14" t="s">
        <v>31</v>
      </c>
      <c r="B14" s="48">
        <v>41</v>
      </c>
      <c r="C14" s="24">
        <v>12</v>
      </c>
      <c r="D14" s="24">
        <v>12</v>
      </c>
      <c r="E14" s="25">
        <v>0</v>
      </c>
      <c r="F14" s="134">
        <v>52</v>
      </c>
      <c r="G14" s="24">
        <v>0</v>
      </c>
      <c r="H14" s="84">
        <v>11</v>
      </c>
      <c r="I14" s="84">
        <v>0</v>
      </c>
      <c r="J14" s="84">
        <v>0</v>
      </c>
      <c r="K14" s="84">
        <f t="shared" ref="K14:K15" si="31">I14+J14</f>
        <v>0</v>
      </c>
      <c r="L14" s="84">
        <f t="shared" si="18"/>
        <v>52</v>
      </c>
      <c r="M14" s="84">
        <f t="shared" si="3"/>
        <v>11</v>
      </c>
      <c r="N14" s="75">
        <f t="shared" si="4"/>
        <v>26.83</v>
      </c>
      <c r="O14" s="62">
        <v>11</v>
      </c>
      <c r="P14" s="62"/>
      <c r="Q14" s="62"/>
      <c r="R14" s="62">
        <f t="shared" si="24"/>
        <v>0</v>
      </c>
      <c r="S14" s="62">
        <f t="shared" si="19"/>
        <v>52</v>
      </c>
      <c r="T14" s="62">
        <f t="shared" si="5"/>
        <v>11</v>
      </c>
      <c r="U14" s="67">
        <f t="shared" si="6"/>
        <v>26.83</v>
      </c>
      <c r="V14" s="48">
        <v>0</v>
      </c>
      <c r="W14" s="84">
        <v>41</v>
      </c>
      <c r="X14" s="84">
        <f t="shared" si="27"/>
        <v>0</v>
      </c>
      <c r="Y14" s="84">
        <f t="shared" si="25"/>
        <v>41</v>
      </c>
      <c r="Z14" s="84">
        <v>67</v>
      </c>
      <c r="AA14" s="75">
        <f t="shared" si="26"/>
        <v>0</v>
      </c>
      <c r="AB14" s="66">
        <v>0</v>
      </c>
      <c r="AC14" s="62">
        <f>$V14-$Q14</f>
        <v>0</v>
      </c>
      <c r="AD14" s="66">
        <f t="shared" si="20"/>
        <v>0</v>
      </c>
      <c r="AE14" s="67">
        <f t="shared" si="9"/>
        <v>0</v>
      </c>
      <c r="AF14" s="48">
        <v>0</v>
      </c>
      <c r="AG14" s="84">
        <v>4.51</v>
      </c>
      <c r="AH14" s="75">
        <f t="shared" si="21"/>
        <v>0</v>
      </c>
      <c r="AI14" s="62">
        <f t="shared" si="29"/>
        <v>0</v>
      </c>
      <c r="AJ14" s="62">
        <f t="shared" si="10"/>
        <v>0</v>
      </c>
      <c r="AK14" s="48">
        <v>0</v>
      </c>
      <c r="AL14" s="24">
        <v>0</v>
      </c>
      <c r="AM14" s="24">
        <v>0</v>
      </c>
      <c r="AN14" s="25">
        <f t="shared" si="22"/>
        <v>0</v>
      </c>
      <c r="AO14" s="84">
        <v>110</v>
      </c>
      <c r="AP14" s="84">
        <f t="shared" si="11"/>
        <v>110</v>
      </c>
      <c r="AQ14" s="75">
        <f t="shared" si="12"/>
        <v>0</v>
      </c>
      <c r="AR14" s="62">
        <v>0</v>
      </c>
      <c r="AS14" s="62">
        <f t="shared" si="13"/>
        <v>0</v>
      </c>
      <c r="AT14" s="67">
        <f t="shared" si="14"/>
        <v>0</v>
      </c>
      <c r="AU14" s="1">
        <f t="shared" si="15"/>
        <v>0</v>
      </c>
      <c r="AV14" s="1">
        <f t="shared" si="16"/>
        <v>0</v>
      </c>
      <c r="AW14" s="1" t="b">
        <f t="shared" si="17"/>
        <v>1</v>
      </c>
    </row>
    <row r="15" spans="1:49" x14ac:dyDescent="0.5">
      <c r="A15" s="17" t="s">
        <v>30</v>
      </c>
      <c r="B15" s="49">
        <v>9</v>
      </c>
      <c r="C15" s="26">
        <v>95</v>
      </c>
      <c r="D15" s="26">
        <v>95</v>
      </c>
      <c r="E15" s="27">
        <v>0</v>
      </c>
      <c r="F15" s="26">
        <v>5</v>
      </c>
      <c r="G15" s="26">
        <v>0</v>
      </c>
      <c r="H15" s="85">
        <v>0</v>
      </c>
      <c r="I15" s="85">
        <v>0</v>
      </c>
      <c r="J15" s="85">
        <v>0</v>
      </c>
      <c r="K15" s="85">
        <f t="shared" si="31"/>
        <v>0</v>
      </c>
      <c r="L15" s="85">
        <f t="shared" si="18"/>
        <v>9</v>
      </c>
      <c r="M15" s="85">
        <f t="shared" si="3"/>
        <v>0</v>
      </c>
      <c r="N15" s="77">
        <f t="shared" si="4"/>
        <v>0</v>
      </c>
      <c r="O15" s="63">
        <v>86</v>
      </c>
      <c r="P15" s="63"/>
      <c r="Q15" s="63"/>
      <c r="R15" s="63">
        <f t="shared" si="24"/>
        <v>0</v>
      </c>
      <c r="S15" s="63">
        <f t="shared" si="19"/>
        <v>95</v>
      </c>
      <c r="T15" s="63">
        <f t="shared" si="5"/>
        <v>86</v>
      </c>
      <c r="U15" s="69">
        <f t="shared" si="6"/>
        <v>955.56</v>
      </c>
      <c r="V15" s="49">
        <v>2</v>
      </c>
      <c r="W15" s="85">
        <v>4</v>
      </c>
      <c r="X15" s="85">
        <f t="shared" ref="X15" si="32">$V15-$J15</f>
        <v>2</v>
      </c>
      <c r="Y15" s="85">
        <f t="shared" si="25"/>
        <v>6</v>
      </c>
      <c r="Z15" s="85">
        <v>3</v>
      </c>
      <c r="AA15" s="77">
        <f t="shared" si="26"/>
        <v>200</v>
      </c>
      <c r="AB15" s="68">
        <v>0</v>
      </c>
      <c r="AC15" s="63">
        <f>$V15-$Q15</f>
        <v>2</v>
      </c>
      <c r="AD15" s="68">
        <f t="shared" si="20"/>
        <v>2</v>
      </c>
      <c r="AE15" s="69">
        <f t="shared" si="9"/>
        <v>2.1052631578947367</v>
      </c>
      <c r="AF15" s="135">
        <v>0.3</v>
      </c>
      <c r="AG15" s="77">
        <v>1.4</v>
      </c>
      <c r="AH15" s="77">
        <f t="shared" si="21"/>
        <v>366.67</v>
      </c>
      <c r="AI15" s="63">
        <f>ROUND((AR15*AD15)/1000,2)</f>
        <v>0.3</v>
      </c>
      <c r="AJ15" s="63">
        <f t="shared" si="10"/>
        <v>0</v>
      </c>
      <c r="AK15" s="49">
        <v>150</v>
      </c>
      <c r="AL15" s="26">
        <v>0</v>
      </c>
      <c r="AM15" s="26">
        <v>0</v>
      </c>
      <c r="AN15" s="27">
        <f t="shared" si="22"/>
        <v>0</v>
      </c>
      <c r="AO15" s="85">
        <v>233</v>
      </c>
      <c r="AP15" s="85">
        <f t="shared" si="11"/>
        <v>83</v>
      </c>
      <c r="AQ15" s="77">
        <f t="shared" si="12"/>
        <v>55.33</v>
      </c>
      <c r="AR15" s="63">
        <v>150</v>
      </c>
      <c r="AS15" s="63">
        <f t="shared" si="13"/>
        <v>0</v>
      </c>
      <c r="AT15" s="69">
        <f t="shared" si="14"/>
        <v>0</v>
      </c>
      <c r="AU15" s="1">
        <f t="shared" si="15"/>
        <v>150</v>
      </c>
      <c r="AV15" s="1">
        <f t="shared" si="16"/>
        <v>0</v>
      </c>
      <c r="AW15" s="1" t="b">
        <f t="shared" si="17"/>
        <v>1</v>
      </c>
    </row>
    <row r="16" spans="1:49" x14ac:dyDescent="0.5">
      <c r="A16" s="1" t="s">
        <v>96</v>
      </c>
      <c r="O16" s="63">
        <v>13</v>
      </c>
      <c r="P16" s="63"/>
      <c r="Q16" s="63"/>
      <c r="R16" s="63"/>
      <c r="S16" s="63">
        <v>13</v>
      </c>
      <c r="T16" s="63"/>
      <c r="U16" s="69"/>
      <c r="V16" s="49"/>
      <c r="W16" s="85"/>
      <c r="X16" s="85"/>
      <c r="Y16" s="85"/>
      <c r="Z16" s="85"/>
      <c r="AA16" s="77"/>
      <c r="AB16" s="68"/>
      <c r="AC16" s="63"/>
      <c r="AD16" s="68"/>
      <c r="AE16" s="69"/>
      <c r="AF16" s="135"/>
      <c r="AG16" s="77"/>
      <c r="AH16" s="77"/>
      <c r="AI16" s="63"/>
      <c r="AJ16" s="63"/>
      <c r="AK16" s="49"/>
      <c r="AL16" s="26"/>
      <c r="AM16" s="26"/>
      <c r="AN16" s="27"/>
      <c r="AO16" s="85"/>
      <c r="AP16" s="85"/>
      <c r="AQ16" s="77"/>
      <c r="AR16" s="63">
        <v>0</v>
      </c>
      <c r="AS16" s="63"/>
      <c r="AT16" s="69"/>
    </row>
  </sheetData>
  <mergeCells count="17">
    <mergeCell ref="AU4:AW4"/>
    <mergeCell ref="AV5:AW5"/>
    <mergeCell ref="W4:AA4"/>
    <mergeCell ref="AB4:AE4"/>
    <mergeCell ref="AG4:AH4"/>
    <mergeCell ref="AI4:AJ4"/>
    <mergeCell ref="AL4:AN4"/>
    <mergeCell ref="B3:U3"/>
    <mergeCell ref="V3:AE3"/>
    <mergeCell ref="AF3:AJ3"/>
    <mergeCell ref="AK3:AT3"/>
    <mergeCell ref="C4:E4"/>
    <mergeCell ref="F4:G4"/>
    <mergeCell ref="H4:N4"/>
    <mergeCell ref="O4:U4"/>
    <mergeCell ref="AO4:AQ4"/>
    <mergeCell ref="AR4:AT4"/>
  </mergeCells>
  <conditionalFormatting sqref="AW6:AW15">
    <cfRule type="cellIs" priority="1" operator="equal">
      <formula>FALSE</formula>
    </cfRule>
    <cfRule type="cellIs" dxfId="2" priority="2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34"/>
  <sheetViews>
    <sheetView zoomScale="130" zoomScaleNormal="130" workbookViewId="0">
      <pane xSplit="1" ySplit="4" topLeftCell="B5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" defaultRowHeight="21.75" x14ac:dyDescent="0.2"/>
  <cols>
    <col min="1" max="1" width="18" style="96" customWidth="1"/>
    <col min="2" max="4" width="15.625" style="95" customWidth="1"/>
    <col min="5" max="5" width="18.375" style="95" customWidth="1"/>
    <col min="6" max="16384" width="9" style="95"/>
  </cols>
  <sheetData>
    <row r="1" spans="1:6" ht="21.95" customHeight="1" x14ac:dyDescent="0.2">
      <c r="A1" s="94" t="s">
        <v>90</v>
      </c>
    </row>
    <row r="2" spans="1:6" ht="12" customHeight="1" x14ac:dyDescent="0.2"/>
    <row r="3" spans="1:6" ht="21" customHeight="1" x14ac:dyDescent="0.2">
      <c r="A3" s="181" t="s">
        <v>58</v>
      </c>
      <c r="B3" s="97" t="s">
        <v>62</v>
      </c>
      <c r="C3" s="97" t="s">
        <v>63</v>
      </c>
      <c r="D3" s="97" t="s">
        <v>64</v>
      </c>
      <c r="E3" s="98" t="s">
        <v>93</v>
      </c>
      <c r="F3" s="99"/>
    </row>
    <row r="4" spans="1:6" ht="21" customHeight="1" x14ac:dyDescent="0.2">
      <c r="A4" s="182"/>
      <c r="B4" s="100" t="s">
        <v>65</v>
      </c>
      <c r="C4" s="100" t="s">
        <v>65</v>
      </c>
      <c r="D4" s="100" t="s">
        <v>66</v>
      </c>
      <c r="E4" s="100" t="s">
        <v>95</v>
      </c>
    </row>
    <row r="5" spans="1:6" ht="21" customHeight="1" x14ac:dyDescent="0.2">
      <c r="A5" s="101" t="s">
        <v>39</v>
      </c>
      <c r="B5" s="102">
        <f>SUM(B6:B15)</f>
        <v>540</v>
      </c>
      <c r="C5" s="102">
        <f>SUM(C6:C14)</f>
        <v>71</v>
      </c>
      <c r="D5" s="103">
        <f>ROUND(SUM(D6:D14),0)</f>
        <v>18</v>
      </c>
      <c r="E5" s="103">
        <f>IFERROR(ROUND((D5/C5)*1000,0),0)</f>
        <v>254</v>
      </c>
    </row>
    <row r="6" spans="1:6" ht="21" customHeight="1" x14ac:dyDescent="0.2">
      <c r="A6" s="109" t="s">
        <v>38</v>
      </c>
      <c r="B6" s="110">
        <f>ลพบุรี!S7</f>
        <v>26</v>
      </c>
      <c r="C6" s="104">
        <f>ลพบุรี!AD7</f>
        <v>1</v>
      </c>
      <c r="D6" s="146">
        <f>ROUND(E6*C6/1000,2)</f>
        <v>0.25</v>
      </c>
      <c r="E6" s="111">
        <f>IFERROR(ROUND((ลพบุรี!AI7/C6)*1000,0),0)</f>
        <v>250</v>
      </c>
    </row>
    <row r="7" spans="1:6" ht="21" customHeight="1" x14ac:dyDescent="0.2">
      <c r="A7" s="112" t="s">
        <v>37</v>
      </c>
      <c r="B7" s="113">
        <f>ลพบุรี!S8</f>
        <v>20</v>
      </c>
      <c r="C7" s="105">
        <f>ลพบุรี!AD8</f>
        <v>0</v>
      </c>
      <c r="D7" s="113">
        <f t="shared" ref="D7:D13" si="0">ROUND(E7*C7/1000,0)</f>
        <v>0</v>
      </c>
      <c r="E7" s="114">
        <f>IFERROR(ROUND((ลพบุรี!AI8/C7)*1000,0),0)</f>
        <v>0</v>
      </c>
    </row>
    <row r="8" spans="1:6" ht="21" customHeight="1" x14ac:dyDescent="0.2">
      <c r="A8" s="112" t="s">
        <v>36</v>
      </c>
      <c r="B8" s="113">
        <f>ลพบุรี!S9</f>
        <v>19</v>
      </c>
      <c r="C8" s="105">
        <f>ลพบุรี!AD9</f>
        <v>11</v>
      </c>
      <c r="D8" s="140">
        <f>ROUND(E8*C8/1000,2)</f>
        <v>2</v>
      </c>
      <c r="E8" s="114">
        <f>IFERROR(ROUND((ลพบุรี!AI9/C8)*1000,0),0)</f>
        <v>182</v>
      </c>
    </row>
    <row r="9" spans="1:6" ht="21" customHeight="1" x14ac:dyDescent="0.2">
      <c r="A9" s="112" t="s">
        <v>35</v>
      </c>
      <c r="B9" s="113">
        <f>ลพบุรี!S10</f>
        <v>7</v>
      </c>
      <c r="C9" s="105">
        <f>ลพบุรี!AD10</f>
        <v>0</v>
      </c>
      <c r="D9" s="113">
        <f t="shared" si="0"/>
        <v>0</v>
      </c>
      <c r="E9" s="114">
        <f>IFERROR(ROUND((ลพบุรี!AI10/C9)*1000,0),0)</f>
        <v>0</v>
      </c>
    </row>
    <row r="10" spans="1:6" ht="21" customHeight="1" x14ac:dyDescent="0.2">
      <c r="A10" s="112" t="s">
        <v>34</v>
      </c>
      <c r="B10" s="113">
        <f>ลพบุรี!S11</f>
        <v>22</v>
      </c>
      <c r="C10" s="105">
        <f>ลพบุรี!AD11</f>
        <v>22</v>
      </c>
      <c r="D10" s="147">
        <f>ROUND(E10*C10/1000,2)</f>
        <v>4.93</v>
      </c>
      <c r="E10" s="114">
        <f>IFERROR(ROUND((ลพบุรี!AI11/C10)*1000,0),0)</f>
        <v>224</v>
      </c>
    </row>
    <row r="11" spans="1:6" ht="21" customHeight="1" x14ac:dyDescent="0.2">
      <c r="A11" s="112" t="s">
        <v>33</v>
      </c>
      <c r="B11" s="113">
        <f>ลพบุรี!S12</f>
        <v>40</v>
      </c>
      <c r="C11" s="105">
        <f>ลพบุรี!AD12</f>
        <v>14</v>
      </c>
      <c r="D11" s="140">
        <f>ROUND(E11*C11/1000,2)</f>
        <v>4</v>
      </c>
      <c r="E11" s="114">
        <f>IFERROR(ROUND((ลพบุรี!AI12/C11)*1000,0),0)</f>
        <v>286</v>
      </c>
    </row>
    <row r="12" spans="1:6" ht="21" customHeight="1" x14ac:dyDescent="0.2">
      <c r="A12" s="112" t="s">
        <v>32</v>
      </c>
      <c r="B12" s="113">
        <f>ลพบุรี!S13</f>
        <v>246</v>
      </c>
      <c r="C12" s="105">
        <f>ลพบุรี!AD13</f>
        <v>21</v>
      </c>
      <c r="D12" s="113">
        <f t="shared" si="0"/>
        <v>7</v>
      </c>
      <c r="E12" s="114">
        <f>IFERROR(ROUND((ลพบุรี!AI13/C12)*1000,0),0)</f>
        <v>333</v>
      </c>
    </row>
    <row r="13" spans="1:6" ht="21" customHeight="1" x14ac:dyDescent="0.2">
      <c r="A13" s="112" t="s">
        <v>31</v>
      </c>
      <c r="B13" s="113">
        <f>ลพบุรี!S14</f>
        <v>52</v>
      </c>
      <c r="C13" s="105">
        <f>ลพบุรี!AD14</f>
        <v>0</v>
      </c>
      <c r="D13" s="113">
        <f t="shared" si="0"/>
        <v>0</v>
      </c>
      <c r="E13" s="114">
        <f>IFERROR(ROUND((ลพบุรี!AI14/C13)*1000,0),0)</f>
        <v>0</v>
      </c>
    </row>
    <row r="14" spans="1:6" ht="21" customHeight="1" x14ac:dyDescent="0.2">
      <c r="A14" s="115" t="s">
        <v>30</v>
      </c>
      <c r="B14" s="116">
        <f>ลพบุรี!S15</f>
        <v>95</v>
      </c>
      <c r="C14" s="106">
        <f>ลพบุรี!AD15</f>
        <v>2</v>
      </c>
      <c r="D14" s="148">
        <f>ROUND(E14*C14/1000,2)</f>
        <v>0.3</v>
      </c>
      <c r="E14" s="117">
        <f>IFERROR(ROUND((ลพบุรี!AI15/C14)*1000,0),0)</f>
        <v>150</v>
      </c>
    </row>
    <row r="15" spans="1:6" ht="21" customHeight="1" x14ac:dyDescent="0.2">
      <c r="A15" s="96" t="s">
        <v>96</v>
      </c>
      <c r="B15" s="95">
        <v>13</v>
      </c>
      <c r="C15" s="95">
        <v>0</v>
      </c>
      <c r="D15" s="95">
        <v>0</v>
      </c>
      <c r="E15" s="95">
        <v>0</v>
      </c>
    </row>
    <row r="16" spans="1:6" ht="21" customHeight="1" x14ac:dyDescent="0.2">
      <c r="A16" s="183" t="s">
        <v>91</v>
      </c>
      <c r="B16" s="183"/>
      <c r="C16" s="183"/>
      <c r="D16" s="118" t="str">
        <f>A$5</f>
        <v>ลพบุรี</v>
      </c>
      <c r="E16" s="107"/>
    </row>
    <row r="17" spans="1:6" ht="21" customHeight="1" x14ac:dyDescent="0.2">
      <c r="A17" s="107" t="s">
        <v>67</v>
      </c>
      <c r="B17" s="107"/>
      <c r="C17" s="107"/>
      <c r="D17" s="107"/>
      <c r="E17" s="107"/>
    </row>
    <row r="18" spans="1:6" ht="21" customHeight="1" x14ac:dyDescent="0.2">
      <c r="A18" s="107" t="s">
        <v>72</v>
      </c>
      <c r="B18" s="107"/>
      <c r="C18" s="107"/>
      <c r="D18" s="107"/>
      <c r="E18" s="107"/>
    </row>
    <row r="19" spans="1:6" ht="21" customHeight="1" x14ac:dyDescent="0.2">
      <c r="A19" s="107"/>
      <c r="B19" s="107"/>
      <c r="C19" s="107"/>
      <c r="D19" s="107"/>
      <c r="E19" s="107"/>
    </row>
    <row r="20" spans="1:6" ht="21" customHeight="1" x14ac:dyDescent="0.2">
      <c r="A20" s="107"/>
      <c r="B20" s="107"/>
      <c r="C20" s="107"/>
      <c r="D20" s="107"/>
      <c r="E20" s="107"/>
    </row>
    <row r="21" spans="1:6" ht="21" customHeight="1" x14ac:dyDescent="0.2">
      <c r="A21" s="107"/>
      <c r="B21" s="107"/>
      <c r="C21" s="107"/>
      <c r="D21" s="107"/>
      <c r="E21" s="107"/>
    </row>
    <row r="22" spans="1:6" ht="21" customHeight="1" x14ac:dyDescent="0.2">
      <c r="A22" s="107" t="s">
        <v>68</v>
      </c>
      <c r="B22" s="107"/>
      <c r="C22" s="183" t="s">
        <v>69</v>
      </c>
      <c r="D22" s="183"/>
      <c r="E22" s="108" t="str">
        <f>"จังหวัด"&amp;D16</f>
        <v>จังหวัดลพบุรี</v>
      </c>
    </row>
    <row r="23" spans="1:6" ht="21" customHeight="1" x14ac:dyDescent="0.2">
      <c r="A23" s="107" t="s">
        <v>70</v>
      </c>
      <c r="B23" s="107"/>
      <c r="C23" s="107"/>
      <c r="D23" s="108" t="s">
        <v>71</v>
      </c>
      <c r="E23" s="107"/>
    </row>
    <row r="24" spans="1:6" ht="21" customHeight="1" x14ac:dyDescent="0.2">
      <c r="A24" s="107"/>
      <c r="B24" s="107"/>
      <c r="C24" s="107"/>
      <c r="D24" s="107"/>
      <c r="E24" s="107"/>
    </row>
    <row r="25" spans="1:6" ht="21" customHeight="1" x14ac:dyDescent="0.2"/>
    <row r="26" spans="1:6" ht="21" customHeight="1" x14ac:dyDescent="0.2"/>
    <row r="27" spans="1:6" ht="21" customHeight="1" x14ac:dyDescent="0.2"/>
    <row r="28" spans="1:6" ht="21" customHeight="1" x14ac:dyDescent="0.2"/>
    <row r="29" spans="1:6" ht="21" customHeight="1" x14ac:dyDescent="0.2"/>
    <row r="30" spans="1:6" ht="21" customHeight="1" x14ac:dyDescent="0.2"/>
    <row r="31" spans="1:6" s="96" customFormat="1" ht="21" customHeight="1" x14ac:dyDescent="0.2">
      <c r="B31" s="95"/>
      <c r="C31" s="95"/>
      <c r="D31" s="95"/>
      <c r="E31" s="95"/>
      <c r="F31" s="95"/>
    </row>
    <row r="32" spans="1:6" s="96" customFormat="1" ht="21" customHeight="1" x14ac:dyDescent="0.2">
      <c r="B32" s="95"/>
      <c r="C32" s="95"/>
      <c r="D32" s="95"/>
      <c r="E32" s="95"/>
      <c r="F32" s="95"/>
    </row>
    <row r="33" spans="2:6" s="96" customFormat="1" ht="21" customHeight="1" x14ac:dyDescent="0.2">
      <c r="B33" s="95"/>
      <c r="C33" s="95"/>
      <c r="D33" s="95"/>
      <c r="E33" s="95"/>
      <c r="F33" s="95"/>
    </row>
    <row r="34" spans="2:6" s="96" customFormat="1" ht="21" customHeight="1" x14ac:dyDescent="0.2">
      <c r="B34" s="95"/>
      <c r="C34" s="95"/>
      <c r="D34" s="95"/>
      <c r="E34" s="95"/>
      <c r="F34" s="95"/>
    </row>
  </sheetData>
  <mergeCells count="3">
    <mergeCell ref="A3:A4"/>
    <mergeCell ref="A16:C16"/>
    <mergeCell ref="C22:D22"/>
  </mergeCells>
  <pageMargins left="0.59055118110236227" right="0.39370078740157483" top="0.39370078740157483" bottom="0.31496062992125984" header="0.31496062992125984" footer="0.23622047244094491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0000"/>
  </sheetPr>
  <dimension ref="A1:AW16"/>
  <sheetViews>
    <sheetView zoomScaleNormal="100" workbookViewId="0">
      <pane xSplit="1" ySplit="6" topLeftCell="S7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" defaultRowHeight="21.75" x14ac:dyDescent="0.5"/>
  <cols>
    <col min="1" max="1" width="14.375" style="1" customWidth="1"/>
    <col min="2" max="2" width="9" style="1"/>
    <col min="3" max="14" width="9" style="1" hidden="1" customWidth="1"/>
    <col min="15" max="21" width="9" style="1" customWidth="1"/>
    <col min="22" max="22" width="9" style="1"/>
    <col min="23" max="27" width="0" style="1" hidden="1" customWidth="1"/>
    <col min="28" max="31" width="9" style="1"/>
    <col min="32" max="32" width="9" style="1" customWidth="1"/>
    <col min="33" max="34" width="9" style="1" hidden="1" customWidth="1"/>
    <col min="35" max="36" width="9" style="1" customWidth="1"/>
    <col min="37" max="37" width="9" style="1"/>
    <col min="38" max="43" width="0" style="1" hidden="1" customWidth="1"/>
    <col min="44" max="46" width="9" style="1"/>
    <col min="47" max="47" width="10.625" style="1" customWidth="1"/>
    <col min="48" max="48" width="10.25" style="1" customWidth="1"/>
    <col min="49" max="16384" width="9" style="1"/>
  </cols>
  <sheetData>
    <row r="1" spans="1:49" x14ac:dyDescent="0.5">
      <c r="A1" s="5" t="s">
        <v>88</v>
      </c>
    </row>
    <row r="2" spans="1:49" x14ac:dyDescent="0.5">
      <c r="A2" s="4"/>
    </row>
    <row r="3" spans="1:49" x14ac:dyDescent="0.5">
      <c r="A3" s="40" t="s">
        <v>29</v>
      </c>
      <c r="B3" s="164" t="s">
        <v>89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164" t="s">
        <v>27</v>
      </c>
      <c r="W3" s="165"/>
      <c r="X3" s="165"/>
      <c r="Y3" s="165"/>
      <c r="Z3" s="165"/>
      <c r="AA3" s="165"/>
      <c r="AB3" s="165"/>
      <c r="AC3" s="165"/>
      <c r="AD3" s="165"/>
      <c r="AE3" s="166"/>
      <c r="AF3" s="164" t="s">
        <v>26</v>
      </c>
      <c r="AG3" s="165"/>
      <c r="AH3" s="165"/>
      <c r="AI3" s="165"/>
      <c r="AJ3" s="166"/>
      <c r="AK3" s="164" t="s">
        <v>94</v>
      </c>
      <c r="AL3" s="165"/>
      <c r="AM3" s="165"/>
      <c r="AN3" s="165"/>
      <c r="AO3" s="165"/>
      <c r="AP3" s="165"/>
      <c r="AQ3" s="165"/>
      <c r="AR3" s="165"/>
      <c r="AS3" s="165"/>
      <c r="AT3" s="166"/>
    </row>
    <row r="4" spans="1:49" x14ac:dyDescent="0.5">
      <c r="A4" s="41"/>
      <c r="B4" s="42" t="s">
        <v>24</v>
      </c>
      <c r="C4" s="164" t="s">
        <v>23</v>
      </c>
      <c r="D4" s="165"/>
      <c r="E4" s="166"/>
      <c r="F4" s="164" t="s">
        <v>25</v>
      </c>
      <c r="G4" s="166"/>
      <c r="H4" s="167" t="str">
        <f>"สศก. "&amp;" วิเคราะห์"</f>
        <v>สศก.  วิเคราะห์</v>
      </c>
      <c r="I4" s="168"/>
      <c r="J4" s="168"/>
      <c r="K4" s="168"/>
      <c r="L4" s="168"/>
      <c r="M4" s="168"/>
      <c r="N4" s="169"/>
      <c r="O4" s="170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171"/>
      <c r="Q4" s="171"/>
      <c r="R4" s="171"/>
      <c r="S4" s="171"/>
      <c r="T4" s="171"/>
      <c r="U4" s="172"/>
      <c r="V4" s="42" t="s">
        <v>24</v>
      </c>
      <c r="W4" s="167" t="s">
        <v>73</v>
      </c>
      <c r="X4" s="168"/>
      <c r="Y4" s="168"/>
      <c r="Z4" s="168"/>
      <c r="AA4" s="169"/>
      <c r="AB4" s="170" t="str">
        <f>"มติที่ประชุม (ในรอบปี 2566)"</f>
        <v>มติที่ประชุม (ในรอบปี 2566)</v>
      </c>
      <c r="AC4" s="171"/>
      <c r="AD4" s="171"/>
      <c r="AE4" s="172"/>
      <c r="AF4" s="42" t="s">
        <v>24</v>
      </c>
      <c r="AG4" s="179" t="s">
        <v>73</v>
      </c>
      <c r="AH4" s="180"/>
      <c r="AI4" s="173" t="str">
        <f>"มติที่ประชุม"</f>
        <v>มติที่ประชุม</v>
      </c>
      <c r="AJ4" s="175"/>
      <c r="AK4" s="42" t="s">
        <v>24</v>
      </c>
      <c r="AL4" s="164" t="s">
        <v>23</v>
      </c>
      <c r="AM4" s="165"/>
      <c r="AN4" s="166"/>
      <c r="AO4" s="167" t="s">
        <v>73</v>
      </c>
      <c r="AP4" s="168"/>
      <c r="AQ4" s="169"/>
      <c r="AR4" s="173" t="str">
        <f>"มติที่ประชุม"</f>
        <v>มติที่ประชุม</v>
      </c>
      <c r="AS4" s="174"/>
      <c r="AT4" s="175"/>
      <c r="AU4" s="176" t="s">
        <v>22</v>
      </c>
      <c r="AV4" s="177"/>
      <c r="AW4" s="177"/>
    </row>
    <row r="5" spans="1:49" x14ac:dyDescent="0.5">
      <c r="A5" s="3"/>
      <c r="B5" s="42">
        <v>2565</v>
      </c>
      <c r="C5" s="6">
        <f>+$B$5</f>
        <v>2565</v>
      </c>
      <c r="D5" s="6">
        <f>+$B$5+1</f>
        <v>2566</v>
      </c>
      <c r="E5" s="7" t="s">
        <v>16</v>
      </c>
      <c r="F5" s="6">
        <f>+$B$5</f>
        <v>2565</v>
      </c>
      <c r="G5" s="6">
        <f>+$B$5+1</f>
        <v>2566</v>
      </c>
      <c r="H5" s="71" t="s">
        <v>21</v>
      </c>
      <c r="I5" s="71" t="s">
        <v>59</v>
      </c>
      <c r="J5" s="71" t="s">
        <v>60</v>
      </c>
      <c r="K5" s="71" t="s">
        <v>61</v>
      </c>
      <c r="L5" s="70">
        <f>+$B$5+1</f>
        <v>2566</v>
      </c>
      <c r="M5" s="70" t="s">
        <v>17</v>
      </c>
      <c r="N5" s="71" t="s">
        <v>16</v>
      </c>
      <c r="O5" s="51" t="s">
        <v>21</v>
      </c>
      <c r="P5" s="51" t="s">
        <v>59</v>
      </c>
      <c r="Q5" s="51" t="s">
        <v>60</v>
      </c>
      <c r="R5" s="51" t="s">
        <v>61</v>
      </c>
      <c r="S5" s="52">
        <f>+$B$5+1</f>
        <v>2566</v>
      </c>
      <c r="T5" s="52" t="s">
        <v>17</v>
      </c>
      <c r="U5" s="51" t="s">
        <v>16</v>
      </c>
      <c r="V5" s="42">
        <f>+$B$5</f>
        <v>2565</v>
      </c>
      <c r="W5" s="70" t="s">
        <v>20</v>
      </c>
      <c r="X5" s="70" t="s">
        <v>19</v>
      </c>
      <c r="Y5" s="70">
        <f>+$B$5+1</f>
        <v>2566</v>
      </c>
      <c r="Z5" s="70" t="s">
        <v>17</v>
      </c>
      <c r="AA5" s="71" t="s">
        <v>16</v>
      </c>
      <c r="AB5" s="52" t="s">
        <v>20</v>
      </c>
      <c r="AC5" s="52" t="s">
        <v>19</v>
      </c>
      <c r="AD5" s="52">
        <f>+$B$5+1</f>
        <v>2566</v>
      </c>
      <c r="AE5" s="51" t="s">
        <v>18</v>
      </c>
      <c r="AF5" s="42">
        <f>+$B$5</f>
        <v>2565</v>
      </c>
      <c r="AG5" s="70">
        <f>+$B$5+1</f>
        <v>2566</v>
      </c>
      <c r="AH5" s="71" t="s">
        <v>16</v>
      </c>
      <c r="AI5" s="52">
        <f>+$B$5+1</f>
        <v>2566</v>
      </c>
      <c r="AJ5" s="51" t="s">
        <v>16</v>
      </c>
      <c r="AK5" s="42">
        <f>+$B$5</f>
        <v>2565</v>
      </c>
      <c r="AL5" s="6">
        <f>+$B$5</f>
        <v>2565</v>
      </c>
      <c r="AM5" s="6">
        <f>+$B$5+1</f>
        <v>2566</v>
      </c>
      <c r="AN5" s="7" t="s">
        <v>16</v>
      </c>
      <c r="AO5" s="70">
        <f>+$B$5+1</f>
        <v>2566</v>
      </c>
      <c r="AP5" s="70" t="s">
        <v>17</v>
      </c>
      <c r="AQ5" s="71" t="s">
        <v>16</v>
      </c>
      <c r="AR5" s="52">
        <f>+$B$5+1</f>
        <v>2566</v>
      </c>
      <c r="AS5" s="52" t="s">
        <v>17</v>
      </c>
      <c r="AT5" s="51" t="s">
        <v>16</v>
      </c>
      <c r="AU5" s="2" t="s">
        <v>15</v>
      </c>
      <c r="AV5" s="178" t="s">
        <v>14</v>
      </c>
      <c r="AW5" s="178"/>
    </row>
    <row r="6" spans="1:49" s="89" customFormat="1" x14ac:dyDescent="0.5">
      <c r="A6" s="12" t="s">
        <v>50</v>
      </c>
      <c r="B6" s="50">
        <f>SUM(B$7:B$16)</f>
        <v>471</v>
      </c>
      <c r="C6" s="20">
        <f>SUM(C$7:C$16)</f>
        <v>665</v>
      </c>
      <c r="D6" s="20">
        <f>SUM(D$7:D$16)</f>
        <v>770</v>
      </c>
      <c r="E6" s="21">
        <f>IFERROR(ROUND((D6-C6)/C6*100,2),0)</f>
        <v>15.79</v>
      </c>
      <c r="F6" s="20">
        <f>SUM(F$7:F$16)</f>
        <v>187</v>
      </c>
      <c r="G6" s="20">
        <f>SUM(G$7:G$16)</f>
        <v>7</v>
      </c>
      <c r="H6" s="79">
        <f>SUM(H$7:H$16)</f>
        <v>211</v>
      </c>
      <c r="I6" s="79">
        <f t="shared" ref="I6:J6" si="0">SUM(I$7:I$16)</f>
        <v>0</v>
      </c>
      <c r="J6" s="79">
        <f t="shared" si="0"/>
        <v>0</v>
      </c>
      <c r="K6" s="79">
        <f>SUM(K$7:K$16)</f>
        <v>0</v>
      </c>
      <c r="L6" s="79">
        <f>SUM(L$7:L$16)</f>
        <v>682</v>
      </c>
      <c r="M6" s="79">
        <f t="shared" ref="M6:M16" si="1">L6-B6</f>
        <v>211</v>
      </c>
      <c r="N6" s="79">
        <f t="shared" ref="N6:N16" si="2">IFERROR(ROUND((L6-B6)/B6*100,2),0)</f>
        <v>44.8</v>
      </c>
      <c r="O6" s="60">
        <f t="shared" ref="O6:Q6" si="3">SUM(O$7:O$16)</f>
        <v>148</v>
      </c>
      <c r="P6" s="60">
        <f t="shared" si="3"/>
        <v>0</v>
      </c>
      <c r="Q6" s="60">
        <f t="shared" si="3"/>
        <v>0</v>
      </c>
      <c r="R6" s="60">
        <f>SUM(R$7:R$16)</f>
        <v>0</v>
      </c>
      <c r="S6" s="60">
        <f>SUM(S$7:S$16)</f>
        <v>619</v>
      </c>
      <c r="T6" s="60">
        <f t="shared" ref="T6:T16" si="4">S6-B6</f>
        <v>148</v>
      </c>
      <c r="U6" s="91">
        <f t="shared" ref="U6:U16" si="5">IFERROR(ROUND((S6-B6)/B6*100,2),0)</f>
        <v>31.42</v>
      </c>
      <c r="V6" s="50">
        <f>SUM(V$7:V$16)</f>
        <v>147</v>
      </c>
      <c r="W6" s="79">
        <f>SUM(W$7:W$16)</f>
        <v>86</v>
      </c>
      <c r="X6" s="79">
        <f>SUM(X$7:X$16)</f>
        <v>147</v>
      </c>
      <c r="Y6" s="79">
        <f>SUM(Y$7:Y$16)</f>
        <v>233</v>
      </c>
      <c r="Z6" s="79">
        <f t="shared" ref="Z6:Z16" si="6">Y6-V6</f>
        <v>86</v>
      </c>
      <c r="AA6" s="79">
        <f t="shared" ref="AA6:AA16" si="7">IFERROR(ROUND((Y6-V6)/V6*100,2),0)</f>
        <v>58.5</v>
      </c>
      <c r="AB6" s="90">
        <f>SUM(AB$7:AB$16)</f>
        <v>64</v>
      </c>
      <c r="AC6" s="90">
        <f>SUM(AC$7:AC$16)</f>
        <v>147</v>
      </c>
      <c r="AD6" s="90">
        <f>SUM(AD$7:AD$16)</f>
        <v>211</v>
      </c>
      <c r="AE6" s="91">
        <f t="shared" ref="AE6:AE16" si="8">AD6/S6*100</f>
        <v>34.087237479806134</v>
      </c>
      <c r="AF6" s="157">
        <f>ROUND(SUM(AF$7:AF$16),0)</f>
        <v>23</v>
      </c>
      <c r="AG6" s="119">
        <f>ROUND(SUM(AG$7:AG$16),0)</f>
        <v>64</v>
      </c>
      <c r="AH6" s="86">
        <f>IFERROR(ROUND((AG6-AF6)/AF6*100,2),0)</f>
        <v>178.26</v>
      </c>
      <c r="AI6" s="60">
        <f>ROUND(SUM(AI$7:AI$16),0)</f>
        <v>47</v>
      </c>
      <c r="AJ6" s="91">
        <f>IFERROR(ROUND((AI6-AF6)/AF6*100,2),0)</f>
        <v>104.35</v>
      </c>
      <c r="AK6" s="156">
        <f>+IFERROR(ROUND(AF6/V6*1000,0),0)</f>
        <v>156</v>
      </c>
      <c r="AL6" s="20">
        <v>34</v>
      </c>
      <c r="AM6" s="20">
        <v>60</v>
      </c>
      <c r="AN6" s="21">
        <f>IFERROR(ROUND((AM6-AL6)/AL6*100,2),0)</f>
        <v>76.47</v>
      </c>
      <c r="AO6" s="79">
        <f>+IFERROR(ROUND(AG6/Y6*1000,0),0)</f>
        <v>275</v>
      </c>
      <c r="AP6" s="79">
        <f t="shared" ref="AP6:AP16" si="9">AO6-AK6</f>
        <v>119</v>
      </c>
      <c r="AQ6" s="86">
        <f t="shared" ref="AQ6:AQ16" si="10">IFERROR(ROUND((AO6-AK6)/AK6*100,2),0)</f>
        <v>76.28</v>
      </c>
      <c r="AR6" s="60">
        <f>IFERROR(ROUND(AI6/AD6*1000,0),0)</f>
        <v>223</v>
      </c>
      <c r="AS6" s="60">
        <f t="shared" ref="AS6:AS16" si="11">AR6-AK6</f>
        <v>67</v>
      </c>
      <c r="AT6" s="91">
        <f t="shared" ref="AT6:AT16" si="12">IFERROR(ROUND((AR6-AK6)/AK6*100,2),0)</f>
        <v>42.95</v>
      </c>
      <c r="AU6" s="89">
        <f t="shared" ref="AU6:AU16" si="13">IFERROR(ROUND((AI6/AD6)*1000,0),0)</f>
        <v>223</v>
      </c>
      <c r="AV6" s="89">
        <f t="shared" ref="AV6:AV16" si="14">AR6-AU6</f>
        <v>0</v>
      </c>
      <c r="AW6" s="89" t="b">
        <f t="shared" ref="AW6:AW16" si="15">AR6=AU6</f>
        <v>1</v>
      </c>
    </row>
    <row r="7" spans="1:49" x14ac:dyDescent="0.5">
      <c r="A7" s="13" t="s">
        <v>49</v>
      </c>
      <c r="B7" s="47">
        <v>6</v>
      </c>
      <c r="C7" s="22">
        <v>3</v>
      </c>
      <c r="D7" s="22">
        <v>6</v>
      </c>
      <c r="E7" s="23">
        <v>100</v>
      </c>
      <c r="F7" s="22">
        <v>6</v>
      </c>
      <c r="G7" s="22">
        <v>1</v>
      </c>
      <c r="H7" s="83">
        <v>0</v>
      </c>
      <c r="I7" s="83">
        <v>0</v>
      </c>
      <c r="J7" s="83">
        <v>0</v>
      </c>
      <c r="K7" s="83">
        <f>I7+J70</f>
        <v>0</v>
      </c>
      <c r="L7" s="83">
        <f t="shared" ref="L7:L16" si="16">+B7+H7-K7</f>
        <v>6</v>
      </c>
      <c r="M7" s="83">
        <f t="shared" si="1"/>
        <v>0</v>
      </c>
      <c r="N7" s="83">
        <f t="shared" si="2"/>
        <v>0</v>
      </c>
      <c r="O7" s="61"/>
      <c r="P7" s="61"/>
      <c r="Q7" s="61"/>
      <c r="R7" s="61">
        <f>P7+Q7</f>
        <v>0</v>
      </c>
      <c r="S7" s="61">
        <f t="shared" ref="S7:S16" si="17">+B7+O7-R7</f>
        <v>6</v>
      </c>
      <c r="T7" s="61">
        <f t="shared" si="4"/>
        <v>0</v>
      </c>
      <c r="U7" s="65">
        <f t="shared" si="5"/>
        <v>0</v>
      </c>
      <c r="V7" s="47">
        <v>0</v>
      </c>
      <c r="W7" s="83">
        <v>0</v>
      </c>
      <c r="X7" s="83">
        <f>$V7-$J7</f>
        <v>0</v>
      </c>
      <c r="Y7" s="83">
        <f>$X7+$W7</f>
        <v>0</v>
      </c>
      <c r="Z7" s="83">
        <f t="shared" si="6"/>
        <v>0</v>
      </c>
      <c r="AA7" s="83">
        <f t="shared" si="7"/>
        <v>0</v>
      </c>
      <c r="AB7" s="64">
        <f>$W7</f>
        <v>0</v>
      </c>
      <c r="AC7" s="61">
        <f>$V7-$Q7</f>
        <v>0</v>
      </c>
      <c r="AD7" s="64">
        <f>$AC7+$AB7</f>
        <v>0</v>
      </c>
      <c r="AE7" s="65">
        <f t="shared" si="8"/>
        <v>0</v>
      </c>
      <c r="AF7" s="47">
        <v>0</v>
      </c>
      <c r="AG7" s="83">
        <v>0</v>
      </c>
      <c r="AH7" s="73">
        <f t="shared" ref="AH7:AH16" si="18">IFERROR(ROUND((AG7-AF7)/AF7*100,2),0)</f>
        <v>0</v>
      </c>
      <c r="AI7" s="61">
        <f>ROUND((AR7*AD7)/1000,0)</f>
        <v>0</v>
      </c>
      <c r="AJ7" s="65">
        <f t="shared" ref="AJ7:AJ16" si="19">IFERROR(ROUND((AI7-AF7)/AF7*100,2),0)</f>
        <v>0</v>
      </c>
      <c r="AK7" s="47">
        <v>0</v>
      </c>
      <c r="AL7" s="22">
        <v>0</v>
      </c>
      <c r="AM7" s="22">
        <v>0</v>
      </c>
      <c r="AN7" s="23">
        <f t="shared" ref="AN7:AN16" si="20">IFERROR(ROUND((AM7-AL7)/AL7*100,2),0)</f>
        <v>0</v>
      </c>
      <c r="AO7" s="83">
        <v>0</v>
      </c>
      <c r="AP7" s="83">
        <f t="shared" si="9"/>
        <v>0</v>
      </c>
      <c r="AQ7" s="73">
        <f t="shared" si="10"/>
        <v>0</v>
      </c>
      <c r="AR7" s="61">
        <v>0</v>
      </c>
      <c r="AS7" s="61">
        <f t="shared" si="11"/>
        <v>0</v>
      </c>
      <c r="AT7" s="65">
        <f t="shared" si="12"/>
        <v>0</v>
      </c>
      <c r="AU7" s="1">
        <f t="shared" si="13"/>
        <v>0</v>
      </c>
      <c r="AV7" s="1">
        <f t="shared" si="14"/>
        <v>0</v>
      </c>
      <c r="AW7" s="1" t="b">
        <f t="shared" si="15"/>
        <v>1</v>
      </c>
    </row>
    <row r="8" spans="1:49" x14ac:dyDescent="0.5">
      <c r="A8" s="14" t="s">
        <v>48</v>
      </c>
      <c r="B8" s="48">
        <v>10</v>
      </c>
      <c r="C8" s="24">
        <v>10</v>
      </c>
      <c r="D8" s="24">
        <v>10</v>
      </c>
      <c r="E8" s="25">
        <v>0</v>
      </c>
      <c r="F8" s="24">
        <v>10</v>
      </c>
      <c r="G8" s="24">
        <v>0</v>
      </c>
      <c r="H8" s="84">
        <v>0</v>
      </c>
      <c r="I8" s="84">
        <v>0</v>
      </c>
      <c r="J8" s="84">
        <v>0</v>
      </c>
      <c r="K8" s="84">
        <f>I8+J80</f>
        <v>0</v>
      </c>
      <c r="L8" s="84">
        <f t="shared" si="16"/>
        <v>10</v>
      </c>
      <c r="M8" s="84">
        <f t="shared" si="1"/>
        <v>0</v>
      </c>
      <c r="N8" s="84">
        <f t="shared" si="2"/>
        <v>0</v>
      </c>
      <c r="O8" s="62"/>
      <c r="P8" s="62"/>
      <c r="Q8" s="62"/>
      <c r="R8" s="62">
        <f t="shared" ref="R8:R16" si="21">P8+Q8</f>
        <v>0</v>
      </c>
      <c r="S8" s="62">
        <f t="shared" si="17"/>
        <v>10</v>
      </c>
      <c r="T8" s="62">
        <f t="shared" si="4"/>
        <v>0</v>
      </c>
      <c r="U8" s="67">
        <f t="shared" si="5"/>
        <v>0</v>
      </c>
      <c r="V8" s="48">
        <v>10</v>
      </c>
      <c r="W8" s="84">
        <v>0</v>
      </c>
      <c r="X8" s="84">
        <f>$V8-$J8</f>
        <v>10</v>
      </c>
      <c r="Y8" s="84">
        <f t="shared" ref="Y8:Y16" si="22">$X8+$W8</f>
        <v>10</v>
      </c>
      <c r="Z8" s="84">
        <f t="shared" si="6"/>
        <v>0</v>
      </c>
      <c r="AA8" s="84">
        <f t="shared" si="7"/>
        <v>0</v>
      </c>
      <c r="AB8" s="66">
        <f t="shared" ref="AB8:AB15" si="23">$W8</f>
        <v>0</v>
      </c>
      <c r="AC8" s="62">
        <f>$V8-$Q8</f>
        <v>10</v>
      </c>
      <c r="AD8" s="66">
        <f t="shared" ref="AD8:AD16" si="24">$AC8+$AB8</f>
        <v>10</v>
      </c>
      <c r="AE8" s="67">
        <f t="shared" si="8"/>
        <v>100</v>
      </c>
      <c r="AF8" s="48">
        <v>0.55000000000000004</v>
      </c>
      <c r="AG8" s="84">
        <v>1.61</v>
      </c>
      <c r="AH8" s="75">
        <f t="shared" si="18"/>
        <v>192.73</v>
      </c>
      <c r="AI8" s="136">
        <f>ROUND((AR8*AD8)/1000,2)</f>
        <v>1</v>
      </c>
      <c r="AJ8" s="67">
        <f t="shared" si="19"/>
        <v>81.819999999999993</v>
      </c>
      <c r="AK8" s="48">
        <v>55</v>
      </c>
      <c r="AL8" s="24">
        <v>15</v>
      </c>
      <c r="AM8" s="24">
        <v>0</v>
      </c>
      <c r="AN8" s="25">
        <f t="shared" si="20"/>
        <v>-100</v>
      </c>
      <c r="AO8" s="84">
        <v>161</v>
      </c>
      <c r="AP8" s="84">
        <f t="shared" si="9"/>
        <v>106</v>
      </c>
      <c r="AQ8" s="75">
        <f t="shared" si="10"/>
        <v>192.73</v>
      </c>
      <c r="AR8" s="62">
        <v>100</v>
      </c>
      <c r="AS8" s="62">
        <f t="shared" si="11"/>
        <v>45</v>
      </c>
      <c r="AT8" s="67">
        <f t="shared" si="12"/>
        <v>81.819999999999993</v>
      </c>
      <c r="AU8" s="1">
        <f t="shared" si="13"/>
        <v>100</v>
      </c>
      <c r="AV8" s="1">
        <f t="shared" si="14"/>
        <v>0</v>
      </c>
      <c r="AW8" s="1" t="b">
        <f t="shared" si="15"/>
        <v>1</v>
      </c>
    </row>
    <row r="9" spans="1:49" x14ac:dyDescent="0.5">
      <c r="A9" s="14" t="s">
        <v>47</v>
      </c>
      <c r="B9" s="48">
        <v>21</v>
      </c>
      <c r="C9" s="24">
        <v>21</v>
      </c>
      <c r="D9" s="24">
        <v>21</v>
      </c>
      <c r="E9" s="25">
        <v>0</v>
      </c>
      <c r="F9" s="24">
        <v>5</v>
      </c>
      <c r="G9" s="24">
        <v>3</v>
      </c>
      <c r="H9" s="84">
        <v>0</v>
      </c>
      <c r="I9" s="84">
        <v>0</v>
      </c>
      <c r="J9" s="84">
        <v>0</v>
      </c>
      <c r="K9" s="84">
        <f t="shared" ref="K9:K14" si="25">I9+J9</f>
        <v>0</v>
      </c>
      <c r="L9" s="84">
        <f t="shared" si="16"/>
        <v>21</v>
      </c>
      <c r="M9" s="84">
        <f t="shared" si="1"/>
        <v>0</v>
      </c>
      <c r="N9" s="84">
        <f t="shared" si="2"/>
        <v>0</v>
      </c>
      <c r="O9" s="62"/>
      <c r="P9" s="62"/>
      <c r="Q9" s="62"/>
      <c r="R9" s="62">
        <f t="shared" si="21"/>
        <v>0</v>
      </c>
      <c r="S9" s="62">
        <f t="shared" si="17"/>
        <v>21</v>
      </c>
      <c r="T9" s="62">
        <f t="shared" si="4"/>
        <v>0</v>
      </c>
      <c r="U9" s="67">
        <f t="shared" si="5"/>
        <v>0</v>
      </c>
      <c r="V9" s="48">
        <v>1</v>
      </c>
      <c r="W9" s="84">
        <v>3</v>
      </c>
      <c r="X9" s="84">
        <f t="shared" ref="X9:X14" si="26">$V9-$J9</f>
        <v>1</v>
      </c>
      <c r="Y9" s="84">
        <f t="shared" si="22"/>
        <v>4</v>
      </c>
      <c r="Z9" s="84">
        <f t="shared" si="6"/>
        <v>3</v>
      </c>
      <c r="AA9" s="84">
        <f t="shared" si="7"/>
        <v>300</v>
      </c>
      <c r="AB9" s="66">
        <v>0</v>
      </c>
      <c r="AC9" s="62">
        <f t="shared" ref="AC9:AC15" si="27">$V9-$Q9</f>
        <v>1</v>
      </c>
      <c r="AD9" s="66">
        <f t="shared" si="24"/>
        <v>1</v>
      </c>
      <c r="AE9" s="67">
        <f t="shared" si="8"/>
        <v>4.7619047619047619</v>
      </c>
      <c r="AF9" s="48">
        <v>0.06</v>
      </c>
      <c r="AG9" s="84">
        <v>0.68</v>
      </c>
      <c r="AH9" s="75">
        <f t="shared" si="18"/>
        <v>1033.33</v>
      </c>
      <c r="AI9" s="149">
        <f>ROUND((AR9*AD9)/1000,2)</f>
        <v>7.0000000000000007E-2</v>
      </c>
      <c r="AJ9" s="67">
        <f t="shared" si="19"/>
        <v>16.670000000000002</v>
      </c>
      <c r="AK9" s="48">
        <v>60</v>
      </c>
      <c r="AL9" s="24">
        <v>0</v>
      </c>
      <c r="AM9" s="24">
        <v>0</v>
      </c>
      <c r="AN9" s="25">
        <f t="shared" si="20"/>
        <v>0</v>
      </c>
      <c r="AO9" s="84">
        <v>170</v>
      </c>
      <c r="AP9" s="84">
        <f t="shared" si="9"/>
        <v>110</v>
      </c>
      <c r="AQ9" s="75">
        <f t="shared" si="10"/>
        <v>183.33</v>
      </c>
      <c r="AR9" s="62">
        <v>70</v>
      </c>
      <c r="AS9" s="62">
        <f t="shared" si="11"/>
        <v>10</v>
      </c>
      <c r="AT9" s="67">
        <f t="shared" si="12"/>
        <v>16.670000000000002</v>
      </c>
      <c r="AU9" s="1">
        <f t="shared" si="13"/>
        <v>70</v>
      </c>
      <c r="AV9" s="1">
        <f t="shared" si="14"/>
        <v>0</v>
      </c>
      <c r="AW9" s="1" t="b">
        <f t="shared" si="15"/>
        <v>1</v>
      </c>
    </row>
    <row r="10" spans="1:49" x14ac:dyDescent="0.5">
      <c r="A10" s="14" t="s">
        <v>46</v>
      </c>
      <c r="B10" s="48">
        <v>3</v>
      </c>
      <c r="C10" s="24">
        <v>3</v>
      </c>
      <c r="D10" s="24">
        <v>3</v>
      </c>
      <c r="E10" s="25">
        <v>0</v>
      </c>
      <c r="F10" s="24">
        <v>1</v>
      </c>
      <c r="G10" s="24">
        <v>0</v>
      </c>
      <c r="H10" s="84">
        <v>0</v>
      </c>
      <c r="I10" s="84">
        <v>0</v>
      </c>
      <c r="J10" s="84">
        <v>0</v>
      </c>
      <c r="K10" s="84">
        <f t="shared" si="25"/>
        <v>0</v>
      </c>
      <c r="L10" s="84">
        <f t="shared" si="16"/>
        <v>3</v>
      </c>
      <c r="M10" s="84">
        <f t="shared" si="1"/>
        <v>0</v>
      </c>
      <c r="N10" s="84">
        <f t="shared" si="2"/>
        <v>0</v>
      </c>
      <c r="O10" s="62"/>
      <c r="P10" s="62"/>
      <c r="Q10" s="62"/>
      <c r="R10" s="62">
        <f t="shared" si="21"/>
        <v>0</v>
      </c>
      <c r="S10" s="62">
        <f t="shared" si="17"/>
        <v>3</v>
      </c>
      <c r="T10" s="62">
        <f t="shared" si="4"/>
        <v>0</v>
      </c>
      <c r="U10" s="67">
        <f t="shared" si="5"/>
        <v>0</v>
      </c>
      <c r="V10" s="48">
        <v>0</v>
      </c>
      <c r="W10" s="84">
        <v>3</v>
      </c>
      <c r="X10" s="84">
        <f t="shared" si="26"/>
        <v>0</v>
      </c>
      <c r="Y10" s="84">
        <f t="shared" si="22"/>
        <v>3</v>
      </c>
      <c r="Z10" s="84">
        <f t="shared" si="6"/>
        <v>3</v>
      </c>
      <c r="AA10" s="84">
        <f t="shared" si="7"/>
        <v>0</v>
      </c>
      <c r="AB10" s="66">
        <v>0</v>
      </c>
      <c r="AC10" s="62">
        <f t="shared" si="27"/>
        <v>0</v>
      </c>
      <c r="AD10" s="66">
        <f t="shared" si="24"/>
        <v>0</v>
      </c>
      <c r="AE10" s="67">
        <f t="shared" si="8"/>
        <v>0</v>
      </c>
      <c r="AF10" s="48">
        <v>0</v>
      </c>
      <c r="AG10" s="84">
        <v>0.15</v>
      </c>
      <c r="AH10" s="75">
        <f t="shared" si="18"/>
        <v>0</v>
      </c>
      <c r="AI10" s="136">
        <f t="shared" ref="AI10:AI11" si="28">ROUND((AR10*AD10)/1000,2)</f>
        <v>0</v>
      </c>
      <c r="AJ10" s="67">
        <f t="shared" si="19"/>
        <v>0</v>
      </c>
      <c r="AK10" s="48">
        <v>0</v>
      </c>
      <c r="AL10" s="24">
        <v>0</v>
      </c>
      <c r="AM10" s="24">
        <v>0</v>
      </c>
      <c r="AN10" s="25">
        <f t="shared" si="20"/>
        <v>0</v>
      </c>
      <c r="AO10" s="84">
        <v>50</v>
      </c>
      <c r="AP10" s="84">
        <f t="shared" si="9"/>
        <v>50</v>
      </c>
      <c r="AQ10" s="75">
        <f t="shared" si="10"/>
        <v>0</v>
      </c>
      <c r="AR10" s="62">
        <v>0</v>
      </c>
      <c r="AS10" s="62">
        <f t="shared" si="11"/>
        <v>0</v>
      </c>
      <c r="AT10" s="67">
        <f t="shared" si="12"/>
        <v>0</v>
      </c>
      <c r="AU10" s="1">
        <f t="shared" si="13"/>
        <v>0</v>
      </c>
      <c r="AV10" s="1">
        <f t="shared" si="14"/>
        <v>0</v>
      </c>
      <c r="AW10" s="1" t="b">
        <f t="shared" si="15"/>
        <v>1</v>
      </c>
    </row>
    <row r="11" spans="1:49" x14ac:dyDescent="0.5">
      <c r="A11" s="14" t="s">
        <v>45</v>
      </c>
      <c r="B11" s="48">
        <v>12</v>
      </c>
      <c r="C11" s="24">
        <v>12</v>
      </c>
      <c r="D11" s="24">
        <v>12</v>
      </c>
      <c r="E11" s="25">
        <v>0</v>
      </c>
      <c r="F11" s="24">
        <v>7</v>
      </c>
      <c r="G11" s="24">
        <v>0</v>
      </c>
      <c r="H11" s="84">
        <v>0</v>
      </c>
      <c r="I11" s="84">
        <v>0</v>
      </c>
      <c r="J11" s="84">
        <v>0</v>
      </c>
      <c r="K11" s="84">
        <f t="shared" si="25"/>
        <v>0</v>
      </c>
      <c r="L11" s="84">
        <f t="shared" si="16"/>
        <v>12</v>
      </c>
      <c r="M11" s="84">
        <f t="shared" si="1"/>
        <v>0</v>
      </c>
      <c r="N11" s="84">
        <f t="shared" si="2"/>
        <v>0</v>
      </c>
      <c r="O11" s="62"/>
      <c r="P11" s="62"/>
      <c r="Q11" s="62"/>
      <c r="R11" s="62">
        <f t="shared" si="21"/>
        <v>0</v>
      </c>
      <c r="S11" s="62">
        <f t="shared" si="17"/>
        <v>12</v>
      </c>
      <c r="T11" s="62">
        <f t="shared" si="4"/>
        <v>0</v>
      </c>
      <c r="U11" s="67">
        <f t="shared" si="5"/>
        <v>0</v>
      </c>
      <c r="V11" s="48">
        <v>0</v>
      </c>
      <c r="W11" s="84">
        <v>11</v>
      </c>
      <c r="X11" s="84">
        <f t="shared" si="26"/>
        <v>0</v>
      </c>
      <c r="Y11" s="84">
        <f t="shared" si="22"/>
        <v>11</v>
      </c>
      <c r="Z11" s="84">
        <f t="shared" si="6"/>
        <v>11</v>
      </c>
      <c r="AA11" s="84">
        <f t="shared" si="7"/>
        <v>0</v>
      </c>
      <c r="AB11" s="66">
        <v>0</v>
      </c>
      <c r="AC11" s="62">
        <f t="shared" si="27"/>
        <v>0</v>
      </c>
      <c r="AD11" s="66">
        <f t="shared" si="24"/>
        <v>0</v>
      </c>
      <c r="AE11" s="67">
        <f t="shared" si="8"/>
        <v>0</v>
      </c>
      <c r="AF11" s="48">
        <v>0</v>
      </c>
      <c r="AG11" s="84">
        <v>0.83</v>
      </c>
      <c r="AH11" s="75">
        <f t="shared" si="18"/>
        <v>0</v>
      </c>
      <c r="AI11" s="136">
        <f t="shared" si="28"/>
        <v>0</v>
      </c>
      <c r="AJ11" s="67">
        <f t="shared" si="19"/>
        <v>0</v>
      </c>
      <c r="AK11" s="48">
        <v>0</v>
      </c>
      <c r="AL11" s="24">
        <v>0</v>
      </c>
      <c r="AM11" s="24">
        <v>0</v>
      </c>
      <c r="AN11" s="25">
        <f t="shared" si="20"/>
        <v>0</v>
      </c>
      <c r="AO11" s="84">
        <v>75</v>
      </c>
      <c r="AP11" s="84">
        <f t="shared" si="9"/>
        <v>75</v>
      </c>
      <c r="AQ11" s="75">
        <f t="shared" si="10"/>
        <v>0</v>
      </c>
      <c r="AR11" s="62">
        <v>0</v>
      </c>
      <c r="AS11" s="62">
        <f t="shared" si="11"/>
        <v>0</v>
      </c>
      <c r="AT11" s="67">
        <f t="shared" si="12"/>
        <v>0</v>
      </c>
      <c r="AU11" s="1">
        <f t="shared" si="13"/>
        <v>0</v>
      </c>
      <c r="AV11" s="1">
        <f t="shared" si="14"/>
        <v>0</v>
      </c>
      <c r="AW11" s="1" t="b">
        <f t="shared" si="15"/>
        <v>1</v>
      </c>
    </row>
    <row r="12" spans="1:49" x14ac:dyDescent="0.5">
      <c r="A12" s="14" t="s">
        <v>44</v>
      </c>
      <c r="B12" s="48">
        <v>1</v>
      </c>
      <c r="C12" s="24">
        <v>11</v>
      </c>
      <c r="D12" s="24">
        <v>5</v>
      </c>
      <c r="E12" s="25">
        <v>-54.55</v>
      </c>
      <c r="F12" s="24">
        <v>0</v>
      </c>
      <c r="G12" s="24">
        <v>0</v>
      </c>
      <c r="H12" s="84">
        <v>0</v>
      </c>
      <c r="I12" s="84">
        <v>0</v>
      </c>
      <c r="J12" s="84">
        <v>0</v>
      </c>
      <c r="K12" s="84">
        <f t="shared" si="25"/>
        <v>0</v>
      </c>
      <c r="L12" s="84">
        <f t="shared" si="16"/>
        <v>1</v>
      </c>
      <c r="M12" s="84">
        <f t="shared" si="1"/>
        <v>0</v>
      </c>
      <c r="N12" s="84">
        <f t="shared" si="2"/>
        <v>0</v>
      </c>
      <c r="O12" s="62"/>
      <c r="P12" s="62"/>
      <c r="Q12" s="62"/>
      <c r="R12" s="62">
        <f t="shared" si="21"/>
        <v>0</v>
      </c>
      <c r="S12" s="62">
        <f t="shared" si="17"/>
        <v>1</v>
      </c>
      <c r="T12" s="62">
        <f t="shared" si="4"/>
        <v>0</v>
      </c>
      <c r="U12" s="67">
        <f t="shared" si="5"/>
        <v>0</v>
      </c>
      <c r="V12" s="48">
        <v>0</v>
      </c>
      <c r="W12" s="84">
        <v>0</v>
      </c>
      <c r="X12" s="84">
        <f t="shared" si="26"/>
        <v>0</v>
      </c>
      <c r="Y12" s="84">
        <f t="shared" si="22"/>
        <v>0</v>
      </c>
      <c r="Z12" s="84">
        <f t="shared" si="6"/>
        <v>0</v>
      </c>
      <c r="AA12" s="84">
        <f t="shared" si="7"/>
        <v>0</v>
      </c>
      <c r="AB12" s="66">
        <f t="shared" si="23"/>
        <v>0</v>
      </c>
      <c r="AC12" s="62">
        <f t="shared" si="27"/>
        <v>0</v>
      </c>
      <c r="AD12" s="66">
        <f t="shared" si="24"/>
        <v>0</v>
      </c>
      <c r="AE12" s="67">
        <f t="shared" si="8"/>
        <v>0</v>
      </c>
      <c r="AF12" s="48">
        <v>0</v>
      </c>
      <c r="AG12" s="84">
        <v>0</v>
      </c>
      <c r="AH12" s="75">
        <f t="shared" si="18"/>
        <v>0</v>
      </c>
      <c r="AI12" s="62">
        <f>ROUND((AR12*AD12)/1000,0)</f>
        <v>0</v>
      </c>
      <c r="AJ12" s="67">
        <f t="shared" si="19"/>
        <v>0</v>
      </c>
      <c r="AK12" s="48">
        <v>0</v>
      </c>
      <c r="AL12" s="24">
        <v>0</v>
      </c>
      <c r="AM12" s="24">
        <v>0</v>
      </c>
      <c r="AN12" s="25">
        <f t="shared" si="20"/>
        <v>0</v>
      </c>
      <c r="AO12" s="84">
        <v>0</v>
      </c>
      <c r="AP12" s="84">
        <f t="shared" si="9"/>
        <v>0</v>
      </c>
      <c r="AQ12" s="75">
        <f t="shared" si="10"/>
        <v>0</v>
      </c>
      <c r="AR12" s="62">
        <v>0</v>
      </c>
      <c r="AS12" s="62">
        <f t="shared" si="11"/>
        <v>0</v>
      </c>
      <c r="AT12" s="67">
        <f t="shared" si="12"/>
        <v>0</v>
      </c>
      <c r="AU12" s="1">
        <f t="shared" si="13"/>
        <v>0</v>
      </c>
      <c r="AV12" s="1">
        <f t="shared" si="14"/>
        <v>0</v>
      </c>
      <c r="AW12" s="1" t="b">
        <f t="shared" si="15"/>
        <v>1</v>
      </c>
    </row>
    <row r="13" spans="1:49" x14ac:dyDescent="0.5">
      <c r="A13" s="14" t="s">
        <v>43</v>
      </c>
      <c r="B13" s="48">
        <v>9</v>
      </c>
      <c r="C13" s="24">
        <v>9</v>
      </c>
      <c r="D13" s="24">
        <v>9</v>
      </c>
      <c r="E13" s="25">
        <v>0</v>
      </c>
      <c r="F13" s="24">
        <v>0</v>
      </c>
      <c r="G13" s="24">
        <v>0</v>
      </c>
      <c r="H13" s="84">
        <v>0</v>
      </c>
      <c r="I13" s="84">
        <v>0</v>
      </c>
      <c r="J13" s="84">
        <v>0</v>
      </c>
      <c r="K13" s="84">
        <f t="shared" si="25"/>
        <v>0</v>
      </c>
      <c r="L13" s="84">
        <f t="shared" si="16"/>
        <v>9</v>
      </c>
      <c r="M13" s="84">
        <f t="shared" si="1"/>
        <v>0</v>
      </c>
      <c r="N13" s="84">
        <f t="shared" si="2"/>
        <v>0</v>
      </c>
      <c r="O13" s="62"/>
      <c r="P13" s="62"/>
      <c r="Q13" s="62"/>
      <c r="R13" s="62">
        <f t="shared" si="21"/>
        <v>0</v>
      </c>
      <c r="S13" s="62">
        <f t="shared" si="17"/>
        <v>9</v>
      </c>
      <c r="T13" s="62">
        <f t="shared" si="4"/>
        <v>0</v>
      </c>
      <c r="U13" s="67">
        <f t="shared" si="5"/>
        <v>0</v>
      </c>
      <c r="V13" s="48">
        <v>0</v>
      </c>
      <c r="W13" s="84">
        <v>0</v>
      </c>
      <c r="X13" s="84">
        <f t="shared" si="26"/>
        <v>0</v>
      </c>
      <c r="Y13" s="84">
        <f t="shared" si="22"/>
        <v>0</v>
      </c>
      <c r="Z13" s="84">
        <f t="shared" si="6"/>
        <v>0</v>
      </c>
      <c r="AA13" s="84">
        <f t="shared" si="7"/>
        <v>0</v>
      </c>
      <c r="AB13" s="66">
        <f t="shared" si="23"/>
        <v>0</v>
      </c>
      <c r="AC13" s="62">
        <f t="shared" si="27"/>
        <v>0</v>
      </c>
      <c r="AD13" s="66">
        <f t="shared" si="24"/>
        <v>0</v>
      </c>
      <c r="AE13" s="67">
        <f t="shared" si="8"/>
        <v>0</v>
      </c>
      <c r="AF13" s="48">
        <v>0</v>
      </c>
      <c r="AG13" s="84">
        <v>0</v>
      </c>
      <c r="AH13" s="75">
        <f t="shared" si="18"/>
        <v>0</v>
      </c>
      <c r="AI13" s="62">
        <f>ROUND((AR13*AD13)/1000,0)</f>
        <v>0</v>
      </c>
      <c r="AJ13" s="67">
        <f t="shared" si="19"/>
        <v>0</v>
      </c>
      <c r="AK13" s="48">
        <v>0</v>
      </c>
      <c r="AL13" s="24">
        <v>0</v>
      </c>
      <c r="AM13" s="24">
        <v>0</v>
      </c>
      <c r="AN13" s="25">
        <f t="shared" si="20"/>
        <v>0</v>
      </c>
      <c r="AO13" s="84">
        <v>0</v>
      </c>
      <c r="AP13" s="84">
        <f t="shared" si="9"/>
        <v>0</v>
      </c>
      <c r="AQ13" s="75">
        <f t="shared" si="10"/>
        <v>0</v>
      </c>
      <c r="AR13" s="62">
        <v>0</v>
      </c>
      <c r="AS13" s="62">
        <f t="shared" si="11"/>
        <v>0</v>
      </c>
      <c r="AT13" s="67">
        <f t="shared" si="12"/>
        <v>0</v>
      </c>
      <c r="AU13" s="1">
        <f t="shared" si="13"/>
        <v>0</v>
      </c>
      <c r="AV13" s="1">
        <f t="shared" si="14"/>
        <v>0</v>
      </c>
      <c r="AW13" s="1" t="b">
        <f t="shared" si="15"/>
        <v>1</v>
      </c>
    </row>
    <row r="14" spans="1:49" x14ac:dyDescent="0.5">
      <c r="A14" s="14" t="s">
        <v>42</v>
      </c>
      <c r="B14" s="48">
        <v>12</v>
      </c>
      <c r="C14" s="24">
        <v>14</v>
      </c>
      <c r="D14" s="24">
        <v>14</v>
      </c>
      <c r="E14" s="25">
        <v>0</v>
      </c>
      <c r="F14" s="24">
        <v>2</v>
      </c>
      <c r="G14" s="24">
        <v>0</v>
      </c>
      <c r="H14" s="84">
        <v>0</v>
      </c>
      <c r="I14" s="84">
        <v>0</v>
      </c>
      <c r="J14" s="84">
        <v>0</v>
      </c>
      <c r="K14" s="84">
        <f t="shared" si="25"/>
        <v>0</v>
      </c>
      <c r="L14" s="84">
        <f t="shared" si="16"/>
        <v>12</v>
      </c>
      <c r="M14" s="84">
        <f t="shared" si="1"/>
        <v>0</v>
      </c>
      <c r="N14" s="84">
        <f t="shared" si="2"/>
        <v>0</v>
      </c>
      <c r="O14" s="62"/>
      <c r="P14" s="62"/>
      <c r="Q14" s="62"/>
      <c r="R14" s="62">
        <f t="shared" si="21"/>
        <v>0</v>
      </c>
      <c r="S14" s="62">
        <f t="shared" si="17"/>
        <v>12</v>
      </c>
      <c r="T14" s="62">
        <f t="shared" si="4"/>
        <v>0</v>
      </c>
      <c r="U14" s="67">
        <f t="shared" si="5"/>
        <v>0</v>
      </c>
      <c r="V14" s="48">
        <v>9</v>
      </c>
      <c r="W14" s="84">
        <v>0</v>
      </c>
      <c r="X14" s="84">
        <f t="shared" si="26"/>
        <v>9</v>
      </c>
      <c r="Y14" s="84">
        <f t="shared" si="22"/>
        <v>9</v>
      </c>
      <c r="Z14" s="84">
        <f t="shared" si="6"/>
        <v>0</v>
      </c>
      <c r="AA14" s="84">
        <f t="shared" si="7"/>
        <v>0</v>
      </c>
      <c r="AB14" s="66">
        <f t="shared" si="23"/>
        <v>0</v>
      </c>
      <c r="AC14" s="62">
        <f t="shared" si="27"/>
        <v>9</v>
      </c>
      <c r="AD14" s="66">
        <f t="shared" si="24"/>
        <v>9</v>
      </c>
      <c r="AE14" s="67">
        <f t="shared" si="8"/>
        <v>75</v>
      </c>
      <c r="AF14" s="48">
        <v>2.0699999999999998</v>
      </c>
      <c r="AG14" s="84">
        <v>2.41</v>
      </c>
      <c r="AH14" s="75">
        <f t="shared" si="18"/>
        <v>16.43</v>
      </c>
      <c r="AI14" s="149">
        <f>ROUND((AR14*AD14)/1000,2)</f>
        <v>2.7</v>
      </c>
      <c r="AJ14" s="67">
        <f t="shared" si="19"/>
        <v>30.43</v>
      </c>
      <c r="AK14" s="48">
        <v>230</v>
      </c>
      <c r="AL14" s="24">
        <v>0</v>
      </c>
      <c r="AM14" s="138">
        <v>1020</v>
      </c>
      <c r="AN14" s="25">
        <f t="shared" si="20"/>
        <v>0</v>
      </c>
      <c r="AO14" s="84">
        <v>268</v>
      </c>
      <c r="AP14" s="84">
        <f t="shared" si="9"/>
        <v>38</v>
      </c>
      <c r="AQ14" s="75">
        <f t="shared" si="10"/>
        <v>16.52</v>
      </c>
      <c r="AR14" s="62">
        <v>300</v>
      </c>
      <c r="AS14" s="62">
        <f t="shared" si="11"/>
        <v>70</v>
      </c>
      <c r="AT14" s="67">
        <f t="shared" si="12"/>
        <v>30.43</v>
      </c>
      <c r="AU14" s="1">
        <f t="shared" si="13"/>
        <v>300</v>
      </c>
      <c r="AV14" s="1">
        <f t="shared" si="14"/>
        <v>0</v>
      </c>
      <c r="AW14" s="1" t="b">
        <f t="shared" si="15"/>
        <v>1</v>
      </c>
    </row>
    <row r="15" spans="1:49" x14ac:dyDescent="0.5">
      <c r="A15" s="14" t="s">
        <v>41</v>
      </c>
      <c r="B15" s="48">
        <v>388</v>
      </c>
      <c r="C15" s="24">
        <v>573</v>
      </c>
      <c r="D15" s="24">
        <v>679</v>
      </c>
      <c r="E15" s="25">
        <v>18.5</v>
      </c>
      <c r="F15" s="24">
        <v>139</v>
      </c>
      <c r="G15" s="24">
        <v>2</v>
      </c>
      <c r="H15" s="84">
        <v>203</v>
      </c>
      <c r="I15" s="84">
        <v>0</v>
      </c>
      <c r="J15" s="84">
        <v>0</v>
      </c>
      <c r="K15" s="84">
        <f t="shared" ref="K15:K16" si="29">I15+J15</f>
        <v>0</v>
      </c>
      <c r="L15" s="84">
        <f t="shared" si="16"/>
        <v>591</v>
      </c>
      <c r="M15" s="84">
        <f t="shared" si="1"/>
        <v>203</v>
      </c>
      <c r="N15" s="84">
        <f t="shared" si="2"/>
        <v>52.32</v>
      </c>
      <c r="O15" s="62">
        <v>140</v>
      </c>
      <c r="P15" s="62"/>
      <c r="Q15" s="62"/>
      <c r="R15" s="62">
        <f t="shared" si="21"/>
        <v>0</v>
      </c>
      <c r="S15" s="62">
        <f t="shared" si="17"/>
        <v>528</v>
      </c>
      <c r="T15" s="62">
        <f t="shared" si="4"/>
        <v>140</v>
      </c>
      <c r="U15" s="67">
        <f t="shared" si="5"/>
        <v>36.08</v>
      </c>
      <c r="V15" s="48">
        <v>127</v>
      </c>
      <c r="W15" s="84">
        <v>64</v>
      </c>
      <c r="X15" s="84">
        <f>$V15-$J15</f>
        <v>127</v>
      </c>
      <c r="Y15" s="84">
        <f t="shared" si="22"/>
        <v>191</v>
      </c>
      <c r="Z15" s="84">
        <f t="shared" si="6"/>
        <v>64</v>
      </c>
      <c r="AA15" s="84">
        <f t="shared" si="7"/>
        <v>50.39</v>
      </c>
      <c r="AB15" s="66">
        <f t="shared" si="23"/>
        <v>64</v>
      </c>
      <c r="AC15" s="62">
        <f t="shared" si="27"/>
        <v>127</v>
      </c>
      <c r="AD15" s="66">
        <f t="shared" si="24"/>
        <v>191</v>
      </c>
      <c r="AE15" s="67">
        <f t="shared" si="8"/>
        <v>36.174242424242422</v>
      </c>
      <c r="AF15" s="48">
        <v>20</v>
      </c>
      <c r="AG15" s="84">
        <v>58</v>
      </c>
      <c r="AH15" s="75">
        <f t="shared" si="18"/>
        <v>190</v>
      </c>
      <c r="AI15" s="62">
        <f>ROUND((AR15*AD15)/1000,0)</f>
        <v>43</v>
      </c>
      <c r="AJ15" s="67">
        <f t="shared" si="19"/>
        <v>115</v>
      </c>
      <c r="AK15" s="48">
        <v>157</v>
      </c>
      <c r="AL15" s="24">
        <v>45</v>
      </c>
      <c r="AM15" s="24">
        <v>0</v>
      </c>
      <c r="AN15" s="25">
        <f t="shared" si="20"/>
        <v>-100</v>
      </c>
      <c r="AO15" s="84">
        <v>304</v>
      </c>
      <c r="AP15" s="84">
        <f t="shared" si="9"/>
        <v>147</v>
      </c>
      <c r="AQ15" s="75">
        <f t="shared" si="10"/>
        <v>93.63</v>
      </c>
      <c r="AR15" s="62">
        <v>225</v>
      </c>
      <c r="AS15" s="62">
        <f t="shared" si="11"/>
        <v>68</v>
      </c>
      <c r="AT15" s="67">
        <f t="shared" si="12"/>
        <v>43.31</v>
      </c>
      <c r="AU15" s="1">
        <f t="shared" si="13"/>
        <v>225</v>
      </c>
      <c r="AV15" s="1">
        <f t="shared" si="14"/>
        <v>0</v>
      </c>
      <c r="AW15" s="1" t="b">
        <f t="shared" si="15"/>
        <v>1</v>
      </c>
    </row>
    <row r="16" spans="1:49" x14ac:dyDescent="0.5">
      <c r="A16" s="17" t="s">
        <v>40</v>
      </c>
      <c r="B16" s="49">
        <v>9</v>
      </c>
      <c r="C16" s="26">
        <v>9</v>
      </c>
      <c r="D16" s="26">
        <v>11</v>
      </c>
      <c r="E16" s="27">
        <v>22.22</v>
      </c>
      <c r="F16" s="137">
        <v>17</v>
      </c>
      <c r="G16" s="26">
        <v>1</v>
      </c>
      <c r="H16" s="85">
        <v>8</v>
      </c>
      <c r="I16" s="85">
        <v>0</v>
      </c>
      <c r="J16" s="85">
        <v>0</v>
      </c>
      <c r="K16" s="85">
        <f t="shared" si="29"/>
        <v>0</v>
      </c>
      <c r="L16" s="85">
        <f t="shared" si="16"/>
        <v>17</v>
      </c>
      <c r="M16" s="85">
        <f t="shared" si="1"/>
        <v>8</v>
      </c>
      <c r="N16" s="85">
        <f t="shared" si="2"/>
        <v>88.89</v>
      </c>
      <c r="O16" s="63">
        <v>8</v>
      </c>
      <c r="P16" s="63"/>
      <c r="Q16" s="63"/>
      <c r="R16" s="63">
        <f t="shared" si="21"/>
        <v>0</v>
      </c>
      <c r="S16" s="63">
        <f t="shared" si="17"/>
        <v>17</v>
      </c>
      <c r="T16" s="63">
        <f t="shared" si="4"/>
        <v>8</v>
      </c>
      <c r="U16" s="69">
        <f t="shared" si="5"/>
        <v>88.89</v>
      </c>
      <c r="V16" s="49">
        <v>0</v>
      </c>
      <c r="W16" s="85">
        <v>5</v>
      </c>
      <c r="X16" s="85">
        <f t="shared" ref="X16" si="30">$V16-$J16</f>
        <v>0</v>
      </c>
      <c r="Y16" s="85">
        <f t="shared" si="22"/>
        <v>5</v>
      </c>
      <c r="Z16" s="85">
        <f t="shared" si="6"/>
        <v>5</v>
      </c>
      <c r="AA16" s="85">
        <f t="shared" si="7"/>
        <v>0</v>
      </c>
      <c r="AB16" s="68">
        <v>0</v>
      </c>
      <c r="AC16" s="63">
        <f>$V16-$Q16</f>
        <v>0</v>
      </c>
      <c r="AD16" s="68">
        <f t="shared" si="24"/>
        <v>0</v>
      </c>
      <c r="AE16" s="69">
        <f t="shared" si="8"/>
        <v>0</v>
      </c>
      <c r="AF16" s="49">
        <v>0</v>
      </c>
      <c r="AG16" s="85">
        <v>0.25</v>
      </c>
      <c r="AH16" s="77">
        <f t="shared" si="18"/>
        <v>0</v>
      </c>
      <c r="AI16" s="63">
        <f>ROUND((AR16*AD16)/1000,2)</f>
        <v>0</v>
      </c>
      <c r="AJ16" s="69">
        <f t="shared" si="19"/>
        <v>0</v>
      </c>
      <c r="AK16" s="49">
        <v>0</v>
      </c>
      <c r="AL16" s="26">
        <v>0</v>
      </c>
      <c r="AM16" s="26">
        <v>0</v>
      </c>
      <c r="AN16" s="27">
        <f t="shared" si="20"/>
        <v>0</v>
      </c>
      <c r="AO16" s="85">
        <v>50</v>
      </c>
      <c r="AP16" s="85">
        <f t="shared" si="9"/>
        <v>50</v>
      </c>
      <c r="AQ16" s="77">
        <f t="shared" si="10"/>
        <v>0</v>
      </c>
      <c r="AR16" s="63">
        <v>0</v>
      </c>
      <c r="AS16" s="63">
        <f t="shared" si="11"/>
        <v>0</v>
      </c>
      <c r="AT16" s="69">
        <f t="shared" si="12"/>
        <v>0</v>
      </c>
      <c r="AU16" s="1">
        <f t="shared" si="13"/>
        <v>0</v>
      </c>
      <c r="AV16" s="1">
        <f t="shared" si="14"/>
        <v>0</v>
      </c>
      <c r="AW16" s="1" t="b">
        <f t="shared" si="15"/>
        <v>1</v>
      </c>
    </row>
  </sheetData>
  <mergeCells count="17">
    <mergeCell ref="AU4:AW4"/>
    <mergeCell ref="AV5:AW5"/>
    <mergeCell ref="W4:AA4"/>
    <mergeCell ref="AB4:AE4"/>
    <mergeCell ref="AG4:AH4"/>
    <mergeCell ref="AI4:AJ4"/>
    <mergeCell ref="AL4:AN4"/>
    <mergeCell ref="B3:U3"/>
    <mergeCell ref="V3:AE3"/>
    <mergeCell ref="AF3:AJ3"/>
    <mergeCell ref="AK3:AT3"/>
    <mergeCell ref="C4:E4"/>
    <mergeCell ref="F4:G4"/>
    <mergeCell ref="H4:N4"/>
    <mergeCell ref="O4:U4"/>
    <mergeCell ref="AO4:AQ4"/>
    <mergeCell ref="AR4:AT4"/>
  </mergeCells>
  <conditionalFormatting sqref="AW6:AW16">
    <cfRule type="cellIs" priority="1" operator="equal">
      <formula>FALSE</formula>
    </cfRule>
    <cfRule type="cellIs" dxfId="1" priority="2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35"/>
  <sheetViews>
    <sheetView zoomScale="120" zoomScaleNormal="120" workbookViewId="0">
      <pane xSplit="1" ySplit="4" topLeftCell="C5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" defaultRowHeight="21.75" x14ac:dyDescent="0.2"/>
  <cols>
    <col min="1" max="1" width="18" style="96" customWidth="1"/>
    <col min="2" max="4" width="15.625" style="95" customWidth="1"/>
    <col min="5" max="5" width="18.875" style="95" customWidth="1"/>
    <col min="6" max="16384" width="9" style="95"/>
  </cols>
  <sheetData>
    <row r="1" spans="1:6" ht="21.95" customHeight="1" x14ac:dyDescent="0.2">
      <c r="A1" s="94" t="s">
        <v>90</v>
      </c>
    </row>
    <row r="2" spans="1:6" ht="12" customHeight="1" x14ac:dyDescent="0.2"/>
    <row r="3" spans="1:6" ht="21" customHeight="1" x14ac:dyDescent="0.2">
      <c r="A3" s="181" t="s">
        <v>58</v>
      </c>
      <c r="B3" s="97" t="s">
        <v>62</v>
      </c>
      <c r="C3" s="97" t="s">
        <v>63</v>
      </c>
      <c r="D3" s="97" t="s">
        <v>64</v>
      </c>
      <c r="E3" s="98" t="s">
        <v>93</v>
      </c>
      <c r="F3" s="99"/>
    </row>
    <row r="4" spans="1:6" ht="21" customHeight="1" x14ac:dyDescent="0.2">
      <c r="A4" s="182"/>
      <c r="B4" s="100" t="s">
        <v>65</v>
      </c>
      <c r="C4" s="100" t="s">
        <v>65</v>
      </c>
      <c r="D4" s="100" t="s">
        <v>66</v>
      </c>
      <c r="E4" s="100" t="s">
        <v>95</v>
      </c>
    </row>
    <row r="5" spans="1:6" ht="21" customHeight="1" x14ac:dyDescent="0.2">
      <c r="A5" s="101" t="s">
        <v>50</v>
      </c>
      <c r="B5" s="102">
        <f>SUM(B6:B15)</f>
        <v>619</v>
      </c>
      <c r="C5" s="102">
        <f>SUM(C6:C15)</f>
        <v>211</v>
      </c>
      <c r="D5" s="103">
        <f>ROUND(SUM(D6:D15),0)</f>
        <v>47</v>
      </c>
      <c r="E5" s="103">
        <f>IFERROR(ROUND((D5/C5)*1000,0),0)</f>
        <v>223</v>
      </c>
    </row>
    <row r="6" spans="1:6" ht="21" customHeight="1" x14ac:dyDescent="0.2">
      <c r="A6" s="109" t="s">
        <v>49</v>
      </c>
      <c r="B6" s="110">
        <f>สุพรรณบุรี!S7</f>
        <v>6</v>
      </c>
      <c r="C6" s="104">
        <f>สุพรรณบุรี!AD7</f>
        <v>0</v>
      </c>
      <c r="D6" s="110">
        <f>ROUND(E6*C6/1000,0)</f>
        <v>0</v>
      </c>
      <c r="E6" s="111">
        <f>IFERROR(ROUND((สุพรรณบุรี!AI7/C6)*1000,0),0)</f>
        <v>0</v>
      </c>
    </row>
    <row r="7" spans="1:6" ht="21" customHeight="1" x14ac:dyDescent="0.2">
      <c r="A7" s="112" t="s">
        <v>48</v>
      </c>
      <c r="B7" s="113">
        <f>สุพรรณบุรี!S8</f>
        <v>10</v>
      </c>
      <c r="C7" s="105">
        <f>สุพรรณบุรี!AD8</f>
        <v>10</v>
      </c>
      <c r="D7" s="113">
        <f>ROUND(E7*C7/1000,2)</f>
        <v>1</v>
      </c>
      <c r="E7" s="114">
        <f>IFERROR(ROUND((สุพรรณบุรี!AI8/C7)*1000,0),0)</f>
        <v>100</v>
      </c>
    </row>
    <row r="8" spans="1:6" ht="21" customHeight="1" x14ac:dyDescent="0.2">
      <c r="A8" s="112" t="s">
        <v>47</v>
      </c>
      <c r="B8" s="113">
        <f>สุพรรณบุรี!S9</f>
        <v>21</v>
      </c>
      <c r="C8" s="105">
        <f>สุพรรณบุรี!AD9</f>
        <v>1</v>
      </c>
      <c r="D8" s="147">
        <f>ROUND(E8*C8/1000,2)</f>
        <v>7.0000000000000007E-2</v>
      </c>
      <c r="E8" s="114">
        <f>IFERROR(ROUND((สุพรรณบุรี!AI9/C8)*1000,0),0)</f>
        <v>70</v>
      </c>
    </row>
    <row r="9" spans="1:6" ht="21" customHeight="1" x14ac:dyDescent="0.2">
      <c r="A9" s="112" t="s">
        <v>46</v>
      </c>
      <c r="B9" s="113">
        <f>สุพรรณบุรี!S10</f>
        <v>3</v>
      </c>
      <c r="C9" s="105">
        <f>สุพรรณบุรี!AD10</f>
        <v>0</v>
      </c>
      <c r="D9" s="113">
        <f t="shared" ref="D9:D15" si="0">ROUND(E9*C9/1000,0)</f>
        <v>0</v>
      </c>
      <c r="E9" s="114">
        <f>IFERROR(ROUND((สุพรรณบุรี!AI10/C9)*1000,0),0)</f>
        <v>0</v>
      </c>
    </row>
    <row r="10" spans="1:6" ht="21" customHeight="1" x14ac:dyDescent="0.2">
      <c r="A10" s="112" t="s">
        <v>45</v>
      </c>
      <c r="B10" s="113">
        <f>สุพรรณบุรี!S11</f>
        <v>12</v>
      </c>
      <c r="C10" s="105">
        <f>สุพรรณบุรี!AD11</f>
        <v>0</v>
      </c>
      <c r="D10" s="113">
        <f t="shared" si="0"/>
        <v>0</v>
      </c>
      <c r="E10" s="114">
        <f>IFERROR(ROUND((สุพรรณบุรี!AI11/C10)*1000,0),0)</f>
        <v>0</v>
      </c>
    </row>
    <row r="11" spans="1:6" ht="21" customHeight="1" x14ac:dyDescent="0.2">
      <c r="A11" s="112" t="s">
        <v>44</v>
      </c>
      <c r="B11" s="113">
        <f>สุพรรณบุรี!S12</f>
        <v>1</v>
      </c>
      <c r="C11" s="105">
        <f>สุพรรณบุรี!AD12</f>
        <v>0</v>
      </c>
      <c r="D11" s="113">
        <f t="shared" si="0"/>
        <v>0</v>
      </c>
      <c r="E11" s="114">
        <f>IFERROR(ROUND((สุพรรณบุรี!AI12/C11)*1000,0),0)</f>
        <v>0</v>
      </c>
    </row>
    <row r="12" spans="1:6" ht="21" customHeight="1" x14ac:dyDescent="0.2">
      <c r="A12" s="112" t="s">
        <v>43</v>
      </c>
      <c r="B12" s="113">
        <f>สุพรรณบุรี!S13</f>
        <v>9</v>
      </c>
      <c r="C12" s="105">
        <f>สุพรรณบุรี!AD13</f>
        <v>0</v>
      </c>
      <c r="D12" s="113">
        <f t="shared" si="0"/>
        <v>0</v>
      </c>
      <c r="E12" s="114">
        <f>IFERROR(ROUND((สุพรรณบุรี!AI13/C12)*1000,0),0)</f>
        <v>0</v>
      </c>
    </row>
    <row r="13" spans="1:6" ht="21" customHeight="1" x14ac:dyDescent="0.2">
      <c r="A13" s="112" t="s">
        <v>42</v>
      </c>
      <c r="B13" s="113">
        <f>สุพรรณบุรี!S14</f>
        <v>12</v>
      </c>
      <c r="C13" s="105">
        <f>สุพรรณบุรี!AD14</f>
        <v>9</v>
      </c>
      <c r="D13" s="150">
        <f>ROUND(E13*C13/1000,2)</f>
        <v>2.7</v>
      </c>
      <c r="E13" s="114">
        <f>IFERROR(ROUND((สุพรรณบุรี!AI14/C13)*1000,0),0)</f>
        <v>300</v>
      </c>
    </row>
    <row r="14" spans="1:6" ht="21" customHeight="1" x14ac:dyDescent="0.2">
      <c r="A14" s="112" t="s">
        <v>41</v>
      </c>
      <c r="B14" s="113">
        <f>สุพรรณบุรี!S15</f>
        <v>528</v>
      </c>
      <c r="C14" s="105">
        <f>สุพรรณบุรี!AD15</f>
        <v>191</v>
      </c>
      <c r="D14" s="113">
        <f t="shared" si="0"/>
        <v>43</v>
      </c>
      <c r="E14" s="114">
        <f>IFERROR(ROUND((สุพรรณบุรี!AI15/C14)*1000,0),0)</f>
        <v>225</v>
      </c>
    </row>
    <row r="15" spans="1:6" ht="21" customHeight="1" x14ac:dyDescent="0.2">
      <c r="A15" s="115" t="s">
        <v>40</v>
      </c>
      <c r="B15" s="116">
        <f>สุพรรณบุรี!S16</f>
        <v>17</v>
      </c>
      <c r="C15" s="106">
        <f>สุพรรณบุรี!AD16</f>
        <v>0</v>
      </c>
      <c r="D15" s="116">
        <f t="shared" si="0"/>
        <v>0</v>
      </c>
      <c r="E15" s="117">
        <f>IFERROR(ROUND((สุพรรณบุรี!AI16/C15)*1000,0),0)</f>
        <v>0</v>
      </c>
    </row>
    <row r="16" spans="1:6" ht="21" customHeight="1" x14ac:dyDescent="0.2"/>
    <row r="17" spans="1:6" ht="21" customHeight="1" x14ac:dyDescent="0.2">
      <c r="A17" s="183" t="s">
        <v>91</v>
      </c>
      <c r="B17" s="183"/>
      <c r="C17" s="183"/>
      <c r="D17" s="118" t="str">
        <f>A$5</f>
        <v>สุพรรณบุรี</v>
      </c>
      <c r="E17" s="107"/>
    </row>
    <row r="18" spans="1:6" ht="21" customHeight="1" x14ac:dyDescent="0.2">
      <c r="A18" s="107" t="s">
        <v>67</v>
      </c>
      <c r="B18" s="107"/>
      <c r="C18" s="107"/>
      <c r="D18" s="107"/>
      <c r="E18" s="107"/>
    </row>
    <row r="19" spans="1:6" ht="21" customHeight="1" x14ac:dyDescent="0.2">
      <c r="A19" s="107" t="s">
        <v>72</v>
      </c>
      <c r="B19" s="107"/>
      <c r="C19" s="107"/>
      <c r="D19" s="107"/>
      <c r="E19" s="107"/>
    </row>
    <row r="20" spans="1:6" ht="21" customHeight="1" x14ac:dyDescent="0.2">
      <c r="A20" s="107"/>
      <c r="B20" s="107"/>
      <c r="C20" s="107"/>
      <c r="D20" s="107"/>
      <c r="E20" s="107"/>
    </row>
    <row r="21" spans="1:6" ht="21" customHeight="1" x14ac:dyDescent="0.2">
      <c r="A21" s="107"/>
      <c r="B21" s="107"/>
      <c r="C21" s="107"/>
      <c r="D21" s="107"/>
      <c r="E21" s="107"/>
    </row>
    <row r="22" spans="1:6" ht="21" customHeight="1" x14ac:dyDescent="0.2">
      <c r="A22" s="107"/>
      <c r="B22" s="107"/>
      <c r="C22" s="107"/>
      <c r="D22" s="107"/>
      <c r="E22" s="107"/>
    </row>
    <row r="23" spans="1:6" ht="21" customHeight="1" x14ac:dyDescent="0.2">
      <c r="A23" s="107" t="s">
        <v>68</v>
      </c>
      <c r="B23" s="107"/>
      <c r="C23" s="183" t="s">
        <v>69</v>
      </c>
      <c r="D23" s="183"/>
      <c r="E23" s="108" t="str">
        <f>"จังหวัด"&amp;D17</f>
        <v>จังหวัดสุพรรณบุรี</v>
      </c>
    </row>
    <row r="24" spans="1:6" ht="21" customHeight="1" x14ac:dyDescent="0.2">
      <c r="A24" s="107" t="s">
        <v>70</v>
      </c>
      <c r="B24" s="107"/>
      <c r="C24" s="107"/>
      <c r="D24" s="108" t="s">
        <v>71</v>
      </c>
      <c r="E24" s="107"/>
    </row>
    <row r="25" spans="1:6" ht="21" customHeight="1" x14ac:dyDescent="0.2">
      <c r="A25" s="107"/>
      <c r="B25" s="107"/>
      <c r="C25" s="107"/>
      <c r="D25" s="107"/>
      <c r="E25" s="107"/>
    </row>
    <row r="26" spans="1:6" ht="21" customHeight="1" x14ac:dyDescent="0.2"/>
    <row r="27" spans="1:6" ht="21" customHeight="1" x14ac:dyDescent="0.2"/>
    <row r="28" spans="1:6" ht="21" customHeight="1" x14ac:dyDescent="0.2"/>
    <row r="29" spans="1:6" ht="21" customHeight="1" x14ac:dyDescent="0.2"/>
    <row r="30" spans="1:6" ht="21" customHeight="1" x14ac:dyDescent="0.2"/>
    <row r="31" spans="1:6" ht="21" customHeight="1" x14ac:dyDescent="0.2"/>
    <row r="32" spans="1:6" s="96" customFormat="1" ht="21" customHeight="1" x14ac:dyDescent="0.2">
      <c r="B32" s="95"/>
      <c r="C32" s="95"/>
      <c r="D32" s="95"/>
      <c r="E32" s="95"/>
      <c r="F32" s="95"/>
    </row>
    <row r="33" spans="2:6" s="96" customFormat="1" ht="21" customHeight="1" x14ac:dyDescent="0.2">
      <c r="B33" s="95"/>
      <c r="C33" s="95"/>
      <c r="D33" s="95"/>
      <c r="E33" s="95"/>
      <c r="F33" s="95"/>
    </row>
    <row r="34" spans="2:6" s="96" customFormat="1" ht="21" customHeight="1" x14ac:dyDescent="0.2">
      <c r="B34" s="95"/>
      <c r="C34" s="95"/>
      <c r="D34" s="95"/>
      <c r="E34" s="95"/>
      <c r="F34" s="95"/>
    </row>
    <row r="35" spans="2:6" s="96" customFormat="1" ht="21" customHeight="1" x14ac:dyDescent="0.2">
      <c r="B35" s="95"/>
      <c r="C35" s="95"/>
      <c r="D35" s="95"/>
      <c r="E35" s="95"/>
      <c r="F35" s="95"/>
    </row>
  </sheetData>
  <mergeCells count="3">
    <mergeCell ref="A3:A4"/>
    <mergeCell ref="A17:C17"/>
    <mergeCell ref="C23:D23"/>
  </mergeCells>
  <pageMargins left="0.59055118110236227" right="0.39370078740157483" top="0.39370078740157483" bottom="0.31496062992125984" header="0.31496062992125984" footer="0.23622047244094491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tabColor rgb="FFFF0000"/>
  </sheetPr>
  <dimension ref="A1:AW12"/>
  <sheetViews>
    <sheetView topLeftCell="A2" zoomScale="140" zoomScaleNormal="140" workbookViewId="0">
      <pane xSplit="1" topLeftCell="V1" activePane="topRight" state="frozen"/>
      <selection activeCell="F12" sqref="F12"/>
      <selection pane="topRight" activeCell="F12" sqref="F12"/>
    </sheetView>
  </sheetViews>
  <sheetFormatPr defaultColWidth="9" defaultRowHeight="21.75" x14ac:dyDescent="0.5"/>
  <cols>
    <col min="1" max="1" width="12.625" style="1" customWidth="1"/>
    <col min="2" max="2" width="6.875" style="1" bestFit="1" customWidth="1"/>
    <col min="3" max="3" width="6" style="1" hidden="1" customWidth="1"/>
    <col min="4" max="4" width="6.125" style="1" hidden="1" customWidth="1"/>
    <col min="5" max="5" width="6.625" style="1" hidden="1" customWidth="1"/>
    <col min="6" max="6" width="6" style="1" hidden="1" customWidth="1"/>
    <col min="7" max="7" width="5.625" style="1" hidden="1" customWidth="1"/>
    <col min="8" max="8" width="7.25" style="1" hidden="1" customWidth="1"/>
    <col min="9" max="9" width="9" style="1" hidden="1" customWidth="1"/>
    <col min="10" max="10" width="8.25" style="1" hidden="1" customWidth="1"/>
    <col min="11" max="11" width="8.75" style="1" hidden="1" customWidth="1"/>
    <col min="12" max="12" width="6" style="1" hidden="1" customWidth="1"/>
    <col min="13" max="13" width="6.125" style="1" hidden="1" customWidth="1"/>
    <col min="14" max="14" width="5.875" style="1" hidden="1" customWidth="1"/>
    <col min="15" max="15" width="7.25" style="1" bestFit="1" customWidth="1"/>
    <col min="16" max="16" width="9" style="1" customWidth="1"/>
    <col min="17" max="17" width="10.875" style="1" bestFit="1" customWidth="1"/>
    <col min="18" max="18" width="9" style="1" customWidth="1"/>
    <col min="19" max="19" width="6" style="1" bestFit="1" customWidth="1"/>
    <col min="20" max="20" width="6.125" style="1" bestFit="1" customWidth="1"/>
    <col min="21" max="21" width="5.875" style="1" bestFit="1" customWidth="1"/>
    <col min="22" max="22" width="6.875" style="1" bestFit="1" customWidth="1"/>
    <col min="23" max="23" width="9.25" style="1" hidden="1" customWidth="1"/>
    <col min="24" max="24" width="7.875" style="1" hidden="1" customWidth="1"/>
    <col min="25" max="25" width="6" style="1" hidden="1" customWidth="1"/>
    <col min="26" max="26" width="6.125" style="1" hidden="1" customWidth="1"/>
    <col min="27" max="27" width="7.875" style="1" hidden="1" customWidth="1"/>
    <col min="28" max="30" width="9" style="1"/>
    <col min="31" max="31" width="10" style="1" bestFit="1" customWidth="1"/>
    <col min="32" max="32" width="9" style="1" customWidth="1"/>
    <col min="33" max="34" width="9" style="1" hidden="1" customWidth="1"/>
    <col min="35" max="36" width="9" style="1" customWidth="1"/>
    <col min="37" max="37" width="9" style="1"/>
    <col min="38" max="43" width="0" style="1" hidden="1" customWidth="1"/>
    <col min="44" max="46" width="9" style="1"/>
    <col min="47" max="47" width="10.625" style="1" customWidth="1"/>
    <col min="48" max="48" width="10.25" style="1" customWidth="1"/>
    <col min="49" max="16384" width="9" style="1"/>
  </cols>
  <sheetData>
    <row r="1" spans="1:49" x14ac:dyDescent="0.5">
      <c r="A1" s="5" t="s">
        <v>88</v>
      </c>
    </row>
    <row r="2" spans="1:49" x14ac:dyDescent="0.5">
      <c r="A2" s="4"/>
    </row>
    <row r="3" spans="1:49" x14ac:dyDescent="0.5">
      <c r="A3" s="40" t="s">
        <v>29</v>
      </c>
      <c r="B3" s="164" t="s">
        <v>89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164" t="s">
        <v>27</v>
      </c>
      <c r="W3" s="165"/>
      <c r="X3" s="165"/>
      <c r="Y3" s="165"/>
      <c r="Z3" s="165"/>
      <c r="AA3" s="165"/>
      <c r="AB3" s="165"/>
      <c r="AC3" s="165"/>
      <c r="AD3" s="165"/>
      <c r="AE3" s="166"/>
      <c r="AF3" s="164" t="s">
        <v>26</v>
      </c>
      <c r="AG3" s="165"/>
      <c r="AH3" s="165"/>
      <c r="AI3" s="165"/>
      <c r="AJ3" s="166"/>
      <c r="AK3" s="164" t="s">
        <v>94</v>
      </c>
      <c r="AL3" s="165"/>
      <c r="AM3" s="165"/>
      <c r="AN3" s="165"/>
      <c r="AO3" s="165"/>
      <c r="AP3" s="165"/>
      <c r="AQ3" s="165"/>
      <c r="AR3" s="165"/>
      <c r="AS3" s="165"/>
      <c r="AT3" s="166"/>
    </row>
    <row r="4" spans="1:49" x14ac:dyDescent="0.5">
      <c r="A4" s="41"/>
      <c r="B4" s="42" t="s">
        <v>24</v>
      </c>
      <c r="C4" s="164" t="s">
        <v>23</v>
      </c>
      <c r="D4" s="165"/>
      <c r="E4" s="166"/>
      <c r="F4" s="164" t="s">
        <v>25</v>
      </c>
      <c r="G4" s="166"/>
      <c r="H4" s="167" t="str">
        <f>"สศก. "&amp;" วิเคราะห์"</f>
        <v>สศก.  วิเคราะห์</v>
      </c>
      <c r="I4" s="168"/>
      <c r="J4" s="168"/>
      <c r="K4" s="168"/>
      <c r="L4" s="168"/>
      <c r="M4" s="168"/>
      <c r="N4" s="169"/>
      <c r="O4" s="170" t="str">
        <f>"มติที่ประชุม (ปลูกใหม่/โค่นทิ้ง 2 ม.ค.-31 ธ.ค.65)"</f>
        <v>มติที่ประชุม (ปลูกใหม่/โค่นทิ้ง 2 ม.ค.-31 ธ.ค.65)</v>
      </c>
      <c r="P4" s="171"/>
      <c r="Q4" s="171"/>
      <c r="R4" s="171"/>
      <c r="S4" s="171"/>
      <c r="T4" s="171"/>
      <c r="U4" s="172"/>
      <c r="V4" s="42" t="s">
        <v>24</v>
      </c>
      <c r="W4" s="167" t="s">
        <v>73</v>
      </c>
      <c r="X4" s="168"/>
      <c r="Y4" s="168"/>
      <c r="Z4" s="168"/>
      <c r="AA4" s="169"/>
      <c r="AB4" s="170" t="str">
        <f>"มติที่ประชุม (ในรอบปี 2566)"</f>
        <v>มติที่ประชุม (ในรอบปี 2566)</v>
      </c>
      <c r="AC4" s="171"/>
      <c r="AD4" s="171"/>
      <c r="AE4" s="172"/>
      <c r="AF4" s="42" t="s">
        <v>24</v>
      </c>
      <c r="AG4" s="179" t="s">
        <v>73</v>
      </c>
      <c r="AH4" s="180"/>
      <c r="AI4" s="173" t="str">
        <f>"มติที่ประชุม"</f>
        <v>มติที่ประชุม</v>
      </c>
      <c r="AJ4" s="175"/>
      <c r="AK4" s="42" t="s">
        <v>24</v>
      </c>
      <c r="AL4" s="164" t="s">
        <v>23</v>
      </c>
      <c r="AM4" s="165"/>
      <c r="AN4" s="166"/>
      <c r="AO4" s="167" t="s">
        <v>73</v>
      </c>
      <c r="AP4" s="168"/>
      <c r="AQ4" s="169"/>
      <c r="AR4" s="173" t="str">
        <f>"มติที่ประชุม"</f>
        <v>มติที่ประชุม</v>
      </c>
      <c r="AS4" s="174"/>
      <c r="AT4" s="175"/>
      <c r="AU4" s="176" t="s">
        <v>22</v>
      </c>
      <c r="AV4" s="177"/>
      <c r="AW4" s="177"/>
    </row>
    <row r="5" spans="1:49" x14ac:dyDescent="0.5">
      <c r="A5" s="3"/>
      <c r="B5" s="42">
        <v>2565</v>
      </c>
      <c r="C5" s="6">
        <f>+$B$5</f>
        <v>2565</v>
      </c>
      <c r="D5" s="6">
        <f>+$B$5+1</f>
        <v>2566</v>
      </c>
      <c r="E5" s="7" t="s">
        <v>16</v>
      </c>
      <c r="F5" s="6">
        <f>+$B$5</f>
        <v>2565</v>
      </c>
      <c r="G5" s="6">
        <f>+$B$5+1</f>
        <v>2566</v>
      </c>
      <c r="H5" s="71" t="s">
        <v>21</v>
      </c>
      <c r="I5" s="71" t="s">
        <v>59</v>
      </c>
      <c r="J5" s="71" t="s">
        <v>60</v>
      </c>
      <c r="K5" s="71" t="s">
        <v>61</v>
      </c>
      <c r="L5" s="70">
        <f>+$B$5+1</f>
        <v>2566</v>
      </c>
      <c r="M5" s="70" t="s">
        <v>17</v>
      </c>
      <c r="N5" s="71" t="s">
        <v>16</v>
      </c>
      <c r="O5" s="51" t="s">
        <v>21</v>
      </c>
      <c r="P5" s="51" t="s">
        <v>59</v>
      </c>
      <c r="Q5" s="51" t="s">
        <v>60</v>
      </c>
      <c r="R5" s="51" t="s">
        <v>61</v>
      </c>
      <c r="S5" s="52">
        <f>+$B$5+1</f>
        <v>2566</v>
      </c>
      <c r="T5" s="52" t="s">
        <v>17</v>
      </c>
      <c r="U5" s="51" t="s">
        <v>16</v>
      </c>
      <c r="V5" s="42">
        <f>+$B$5</f>
        <v>2565</v>
      </c>
      <c r="W5" s="70" t="s">
        <v>20</v>
      </c>
      <c r="X5" s="70" t="s">
        <v>19</v>
      </c>
      <c r="Y5" s="70">
        <f>+$B$5+1</f>
        <v>2566</v>
      </c>
      <c r="Z5" s="70" t="s">
        <v>17</v>
      </c>
      <c r="AA5" s="71" t="s">
        <v>16</v>
      </c>
      <c r="AB5" s="52" t="s">
        <v>20</v>
      </c>
      <c r="AC5" s="52" t="s">
        <v>19</v>
      </c>
      <c r="AD5" s="141">
        <f>+$B$5+1</f>
        <v>2566</v>
      </c>
      <c r="AE5" s="51" t="s">
        <v>18</v>
      </c>
      <c r="AF5" s="42">
        <f>+$B$5</f>
        <v>2565</v>
      </c>
      <c r="AG5" s="70">
        <f>+$B$5+1</f>
        <v>2566</v>
      </c>
      <c r="AH5" s="71" t="s">
        <v>16</v>
      </c>
      <c r="AI5" s="52">
        <f>+$B$5+1</f>
        <v>2566</v>
      </c>
      <c r="AJ5" s="51" t="s">
        <v>16</v>
      </c>
      <c r="AK5" s="42">
        <f>+$B$5</f>
        <v>2565</v>
      </c>
      <c r="AL5" s="6">
        <f>+$B$5</f>
        <v>2565</v>
      </c>
      <c r="AM5" s="6">
        <f>+$B$5+1</f>
        <v>2566</v>
      </c>
      <c r="AN5" s="7" t="s">
        <v>16</v>
      </c>
      <c r="AO5" s="70">
        <f>+$B$5+1</f>
        <v>2566</v>
      </c>
      <c r="AP5" s="70" t="s">
        <v>17</v>
      </c>
      <c r="AQ5" s="71" t="s">
        <v>16</v>
      </c>
      <c r="AR5" s="52">
        <f>+$B$5+1</f>
        <v>2566</v>
      </c>
      <c r="AS5" s="52" t="s">
        <v>17</v>
      </c>
      <c r="AT5" s="51" t="s">
        <v>16</v>
      </c>
      <c r="AU5" s="2" t="s">
        <v>15</v>
      </c>
      <c r="AV5" s="178" t="s">
        <v>14</v>
      </c>
      <c r="AW5" s="178"/>
    </row>
    <row r="6" spans="1:49" s="89" customFormat="1" x14ac:dyDescent="0.5">
      <c r="A6" s="12" t="s">
        <v>57</v>
      </c>
      <c r="B6" s="46">
        <f>SUM(B$7:B$12)</f>
        <v>2128</v>
      </c>
      <c r="C6" s="8">
        <f>SUM(C$7:C$12)</f>
        <v>2253</v>
      </c>
      <c r="D6" s="8">
        <f>SUM(D$7:D$12)</f>
        <v>2068</v>
      </c>
      <c r="E6" s="9">
        <f>IFERROR(ROUND((D6-C6)/C6*100,2),0)</f>
        <v>-8.2100000000000009</v>
      </c>
      <c r="F6" s="8">
        <f>SUM(F$7:F$12)</f>
        <v>1033</v>
      </c>
      <c r="G6" s="8">
        <f>SUM(G$7:G$12)</f>
        <v>106</v>
      </c>
      <c r="H6" s="78">
        <f>SUM(H$7:H$12)</f>
        <v>5</v>
      </c>
      <c r="I6" s="78">
        <f t="shared" ref="I6:J6" si="0">SUM(I$7:I$12)</f>
        <v>0</v>
      </c>
      <c r="J6" s="78">
        <f t="shared" si="0"/>
        <v>0</v>
      </c>
      <c r="K6" s="78">
        <f>SUM(K$7:K$12)</f>
        <v>0</v>
      </c>
      <c r="L6" s="78">
        <f>SUM(L$7:L$12)</f>
        <v>2133</v>
      </c>
      <c r="M6" s="78">
        <f t="shared" ref="M6:M12" si="1">L6-B6</f>
        <v>5</v>
      </c>
      <c r="N6" s="79">
        <f t="shared" ref="N6:N12" si="2">IFERROR(ROUND((L6-B6)/B6*100,2),0)</f>
        <v>0.23</v>
      </c>
      <c r="O6" s="53">
        <f>SUM(O$7:O$12)</f>
        <v>113</v>
      </c>
      <c r="P6" s="53">
        <f t="shared" ref="P6:Q6" si="3">SUM(P$7:P$12)</f>
        <v>153</v>
      </c>
      <c r="Q6" s="53">
        <f t="shared" si="3"/>
        <v>110</v>
      </c>
      <c r="R6" s="53">
        <f>SUM(R$7:R$12)</f>
        <v>263</v>
      </c>
      <c r="S6" s="53">
        <f>SUM(S$7:S$12)</f>
        <v>1978</v>
      </c>
      <c r="T6" s="53">
        <f t="shared" ref="T6:T12" si="4">S6-B6</f>
        <v>-150</v>
      </c>
      <c r="U6" s="53">
        <f t="shared" ref="U6:U12" si="5">IFERROR(ROUND((S6-B6)/B6*100,2),0)</f>
        <v>-7.05</v>
      </c>
      <c r="V6" s="46">
        <f>SUM(V$7:V$12)</f>
        <v>278</v>
      </c>
      <c r="W6" s="78">
        <f>SUM(W$7:W$12)</f>
        <v>1775</v>
      </c>
      <c r="X6" s="78">
        <f>SUM(X$7:X$12)</f>
        <v>278</v>
      </c>
      <c r="Y6" s="78">
        <f>SUM(Y$7:Y$12)</f>
        <v>2053</v>
      </c>
      <c r="Z6" s="78">
        <f t="shared" ref="Z6:Z12" si="6">Y6-V6</f>
        <v>1775</v>
      </c>
      <c r="AA6" s="79">
        <f t="shared" ref="AA6:AA12" si="7">IFERROR(ROUND((Y6-V6)/V6*100,2),0)</f>
        <v>638.49</v>
      </c>
      <c r="AB6" s="90">
        <f>SUM(AB$7:AB$12)</f>
        <v>194</v>
      </c>
      <c r="AC6" s="90">
        <f>SUM(AC$7:AC$12)</f>
        <v>168</v>
      </c>
      <c r="AD6" s="142">
        <f>SUM(AD$7:AD$12)</f>
        <v>362</v>
      </c>
      <c r="AE6" s="91">
        <f t="shared" ref="AE6:AE12" si="8">AD6/S6*100</f>
        <v>18.301314459049543</v>
      </c>
      <c r="AF6" s="152">
        <f>ROUND(SUM(AF$7:AF$12),0)</f>
        <v>25</v>
      </c>
      <c r="AG6" s="78">
        <f>ROUND(SUM(AG$7:AG$12),0)</f>
        <v>627</v>
      </c>
      <c r="AH6" s="86">
        <f>IFERROR(ROUND((AG6-AF6)/AF6*100,2),0)</f>
        <v>2408</v>
      </c>
      <c r="AI6" s="53">
        <f>ROUND(SUM(AI$7:AI$12),0)</f>
        <v>84</v>
      </c>
      <c r="AJ6" s="91">
        <f>IFERROR(ROUND((AI6-AF6)/AF6*100,2),0)</f>
        <v>236</v>
      </c>
      <c r="AK6" s="153">
        <f>+IFERROR(ROUND(AF6/V6*1000,0),0)</f>
        <v>90</v>
      </c>
      <c r="AL6" s="20">
        <v>28</v>
      </c>
      <c r="AM6" s="20">
        <v>60</v>
      </c>
      <c r="AN6" s="21">
        <f>IFERROR(ROUND((AM6-AL6)/AL6*100,2),0)</f>
        <v>114.29</v>
      </c>
      <c r="AO6" s="79">
        <f>+IFERROR(ROUND(AG6/Y6*1000,0),0)</f>
        <v>305</v>
      </c>
      <c r="AP6" s="79">
        <f t="shared" ref="AP6:AP12" si="9">AO6-AK6</f>
        <v>215</v>
      </c>
      <c r="AQ6" s="86">
        <f t="shared" ref="AQ6:AQ12" si="10">IFERROR(ROUND((AO6-AK6)/AK6*100,2),0)</f>
        <v>238.89</v>
      </c>
      <c r="AR6" s="60">
        <f>IFERROR(ROUND(AI6/AD6*1000,0),0)</f>
        <v>232</v>
      </c>
      <c r="AS6" s="60">
        <f t="shared" ref="AS6:AS12" si="11">AR6-AK6</f>
        <v>142</v>
      </c>
      <c r="AT6" s="91">
        <f t="shared" ref="AT6:AT12" si="12">IFERROR(ROUND((AR6-AK6)/AK6*100,2),0)</f>
        <v>157.78</v>
      </c>
      <c r="AU6" s="89">
        <f t="shared" ref="AU6:AU12" si="13">IFERROR(ROUND((AI6/AD6)*1000,0),0)</f>
        <v>232</v>
      </c>
      <c r="AV6" s="89">
        <f t="shared" ref="AV6:AV12" si="14">AR6-AU6</f>
        <v>0</v>
      </c>
      <c r="AW6" s="89" t="b">
        <f t="shared" ref="AW6:AW12" si="15">AR6=AU6</f>
        <v>1</v>
      </c>
    </row>
    <row r="7" spans="1:49" x14ac:dyDescent="0.5">
      <c r="A7" s="13" t="s">
        <v>56</v>
      </c>
      <c r="B7" s="43">
        <v>1167</v>
      </c>
      <c r="C7" s="10">
        <v>1103</v>
      </c>
      <c r="D7" s="10">
        <v>1085</v>
      </c>
      <c r="E7" s="11">
        <v>-1.63</v>
      </c>
      <c r="F7" s="10">
        <v>541</v>
      </c>
      <c r="G7" s="10">
        <v>61</v>
      </c>
      <c r="H7" s="72">
        <v>5</v>
      </c>
      <c r="I7" s="72">
        <v>0</v>
      </c>
      <c r="J7" s="72">
        <v>0</v>
      </c>
      <c r="K7" s="72">
        <f>I7+J7</f>
        <v>0</v>
      </c>
      <c r="L7" s="72">
        <f>+B7+H7-K7</f>
        <v>1172</v>
      </c>
      <c r="M7" s="72">
        <f t="shared" si="1"/>
        <v>5</v>
      </c>
      <c r="N7" s="80">
        <f t="shared" si="2"/>
        <v>0.43</v>
      </c>
      <c r="O7" s="54"/>
      <c r="P7" s="54"/>
      <c r="Q7" s="54"/>
      <c r="R7" s="54">
        <f>P7+Q7</f>
        <v>0</v>
      </c>
      <c r="S7" s="54">
        <f>+B7+O7-R7</f>
        <v>1167</v>
      </c>
      <c r="T7" s="54">
        <f t="shared" si="4"/>
        <v>0</v>
      </c>
      <c r="U7" s="54">
        <f t="shared" si="5"/>
        <v>0</v>
      </c>
      <c r="V7" s="43">
        <v>91</v>
      </c>
      <c r="W7" s="72">
        <v>1051</v>
      </c>
      <c r="X7" s="72">
        <f>$V7-$J7</f>
        <v>91</v>
      </c>
      <c r="Y7" s="72">
        <f>$X7+$W7</f>
        <v>1142</v>
      </c>
      <c r="Z7" s="72">
        <f t="shared" si="6"/>
        <v>1051</v>
      </c>
      <c r="AA7" s="72">
        <f t="shared" si="7"/>
        <v>1154.95</v>
      </c>
      <c r="AB7" s="54">
        <v>90</v>
      </c>
      <c r="AC7" s="54">
        <f>$V7-$Q7</f>
        <v>91</v>
      </c>
      <c r="AD7" s="132">
        <f>$AC7+$AB7</f>
        <v>181</v>
      </c>
      <c r="AE7" s="65">
        <f t="shared" si="8"/>
        <v>15.509854327335045</v>
      </c>
      <c r="AF7" s="43">
        <v>14</v>
      </c>
      <c r="AG7" s="72">
        <v>448</v>
      </c>
      <c r="AH7" s="73">
        <f>IFERROR(ROUND((AG7-AF7)/AF7*100,2),0)</f>
        <v>3100</v>
      </c>
      <c r="AI7" s="54">
        <f>ROUND((AR7*AD7)/1000,0)</f>
        <v>57</v>
      </c>
      <c r="AJ7" s="65">
        <f t="shared" ref="AJ7:AJ12" si="16">IFERROR(ROUND((AI7-AF7)/AF7*100,2),0)</f>
        <v>307.14</v>
      </c>
      <c r="AK7" s="43">
        <v>154</v>
      </c>
      <c r="AL7" s="10">
        <v>28</v>
      </c>
      <c r="AM7" s="10">
        <v>52</v>
      </c>
      <c r="AN7" s="23">
        <f t="shared" ref="AN7:AN12" si="17">IFERROR(ROUND((AM7-AL7)/AL7*100,2),0)</f>
        <v>85.71</v>
      </c>
      <c r="AO7" s="72">
        <v>392</v>
      </c>
      <c r="AP7" s="72">
        <f t="shared" si="9"/>
        <v>238</v>
      </c>
      <c r="AQ7" s="73">
        <f t="shared" si="10"/>
        <v>154.55000000000001</v>
      </c>
      <c r="AR7" s="54">
        <v>315</v>
      </c>
      <c r="AS7" s="54">
        <f t="shared" si="11"/>
        <v>161</v>
      </c>
      <c r="AT7" s="65">
        <f t="shared" si="12"/>
        <v>104.55</v>
      </c>
      <c r="AU7" s="1">
        <f t="shared" si="13"/>
        <v>315</v>
      </c>
      <c r="AV7" s="1">
        <f t="shared" si="14"/>
        <v>0</v>
      </c>
      <c r="AW7" s="1" t="b">
        <f t="shared" si="15"/>
        <v>1</v>
      </c>
    </row>
    <row r="8" spans="1:49" x14ac:dyDescent="0.5">
      <c r="A8" s="14" t="s">
        <v>55</v>
      </c>
      <c r="B8" s="44">
        <v>45</v>
      </c>
      <c r="C8" s="15">
        <v>112</v>
      </c>
      <c r="D8" s="15">
        <v>82</v>
      </c>
      <c r="E8" s="16">
        <v>-26.79</v>
      </c>
      <c r="F8" s="15">
        <v>38</v>
      </c>
      <c r="G8" s="15">
        <v>0</v>
      </c>
      <c r="H8" s="74">
        <v>0</v>
      </c>
      <c r="I8" s="74">
        <v>0</v>
      </c>
      <c r="J8" s="74">
        <v>0</v>
      </c>
      <c r="K8" s="74">
        <f t="shared" ref="K8:K12" si="18">I8+J8</f>
        <v>0</v>
      </c>
      <c r="L8" s="74">
        <f>+B8+H8-K8</f>
        <v>45</v>
      </c>
      <c r="M8" s="74">
        <f t="shared" si="1"/>
        <v>0</v>
      </c>
      <c r="N8" s="81">
        <f t="shared" si="2"/>
        <v>0</v>
      </c>
      <c r="O8" s="55">
        <v>14</v>
      </c>
      <c r="P8" s="55">
        <v>6</v>
      </c>
      <c r="Q8" s="55"/>
      <c r="R8" s="55">
        <f t="shared" ref="R8:R12" si="19">P8+Q8</f>
        <v>6</v>
      </c>
      <c r="S8" s="55">
        <f t="shared" ref="S8:S12" si="20">+B8+O8-R8</f>
        <v>53</v>
      </c>
      <c r="T8" s="55">
        <f t="shared" si="4"/>
        <v>8</v>
      </c>
      <c r="U8" s="55">
        <f t="shared" si="5"/>
        <v>17.78</v>
      </c>
      <c r="V8" s="44">
        <v>2</v>
      </c>
      <c r="W8" s="74">
        <v>20</v>
      </c>
      <c r="X8" s="74">
        <f>$V8-$J8</f>
        <v>2</v>
      </c>
      <c r="Y8" s="74">
        <f t="shared" ref="Y8:Y12" si="21">$X8+$W8</f>
        <v>22</v>
      </c>
      <c r="Z8" s="74">
        <f t="shared" si="6"/>
        <v>20</v>
      </c>
      <c r="AA8" s="74">
        <f t="shared" si="7"/>
        <v>1000</v>
      </c>
      <c r="AB8" s="55">
        <v>0</v>
      </c>
      <c r="AC8" s="55">
        <f>$V8-$Q8</f>
        <v>2</v>
      </c>
      <c r="AD8" s="133">
        <f t="shared" ref="AD8:AD12" si="22">$AC8+$AB8</f>
        <v>2</v>
      </c>
      <c r="AE8" s="67">
        <f t="shared" si="8"/>
        <v>3.7735849056603774</v>
      </c>
      <c r="AF8" s="92">
        <v>0.08</v>
      </c>
      <c r="AG8" s="81">
        <v>1.17</v>
      </c>
      <c r="AH8" s="75">
        <f>IFERROR(ROUND((AG8-AF8)/AF8*100,2),0)</f>
        <v>1362.5</v>
      </c>
      <c r="AI8" s="58">
        <f>ROUND((AR8*AD8)/1000,2)</f>
        <v>0.15</v>
      </c>
      <c r="AJ8" s="67">
        <f t="shared" si="16"/>
        <v>87.5</v>
      </c>
      <c r="AK8" s="44">
        <v>40</v>
      </c>
      <c r="AL8" s="15">
        <v>0</v>
      </c>
      <c r="AM8" s="15">
        <v>60</v>
      </c>
      <c r="AN8" s="25">
        <f t="shared" si="17"/>
        <v>0</v>
      </c>
      <c r="AO8" s="74">
        <v>53</v>
      </c>
      <c r="AP8" s="74">
        <f t="shared" si="9"/>
        <v>13</v>
      </c>
      <c r="AQ8" s="75">
        <f t="shared" si="10"/>
        <v>32.5</v>
      </c>
      <c r="AR8" s="55">
        <v>75</v>
      </c>
      <c r="AS8" s="55">
        <f t="shared" si="11"/>
        <v>35</v>
      </c>
      <c r="AT8" s="67">
        <f t="shared" si="12"/>
        <v>87.5</v>
      </c>
      <c r="AU8" s="1">
        <f t="shared" si="13"/>
        <v>75</v>
      </c>
      <c r="AV8" s="1">
        <f t="shared" si="14"/>
        <v>0</v>
      </c>
      <c r="AW8" s="1" t="b">
        <f t="shared" si="15"/>
        <v>1</v>
      </c>
    </row>
    <row r="9" spans="1:49" x14ac:dyDescent="0.5">
      <c r="A9" s="14" t="s">
        <v>54</v>
      </c>
      <c r="B9" s="44">
        <v>312</v>
      </c>
      <c r="C9" s="15">
        <v>283</v>
      </c>
      <c r="D9" s="15">
        <v>256</v>
      </c>
      <c r="E9" s="16">
        <v>-9.5399999999999991</v>
      </c>
      <c r="F9" s="15">
        <v>128</v>
      </c>
      <c r="G9" s="15">
        <v>22</v>
      </c>
      <c r="H9" s="74">
        <v>0</v>
      </c>
      <c r="I9" s="74">
        <v>0</v>
      </c>
      <c r="J9" s="74">
        <v>0</v>
      </c>
      <c r="K9" s="74">
        <f t="shared" si="18"/>
        <v>0</v>
      </c>
      <c r="L9" s="74">
        <f t="shared" ref="L9:L11" si="23">+B9+H9-K9</f>
        <v>312</v>
      </c>
      <c r="M9" s="74">
        <f t="shared" si="1"/>
        <v>0</v>
      </c>
      <c r="N9" s="81">
        <f t="shared" si="2"/>
        <v>0</v>
      </c>
      <c r="O9" s="55"/>
      <c r="P9" s="55">
        <v>29</v>
      </c>
      <c r="Q9" s="55">
        <v>101</v>
      </c>
      <c r="R9" s="55">
        <f t="shared" si="19"/>
        <v>130</v>
      </c>
      <c r="S9" s="55">
        <f t="shared" si="20"/>
        <v>182</v>
      </c>
      <c r="T9" s="55">
        <f t="shared" si="4"/>
        <v>-130</v>
      </c>
      <c r="U9" s="55">
        <f t="shared" si="5"/>
        <v>-41.67</v>
      </c>
      <c r="V9" s="44">
        <v>101</v>
      </c>
      <c r="W9" s="74">
        <v>207</v>
      </c>
      <c r="X9" s="74">
        <f>$V9-$J9</f>
        <v>101</v>
      </c>
      <c r="Y9" s="74">
        <f t="shared" si="21"/>
        <v>308</v>
      </c>
      <c r="Z9" s="74">
        <f t="shared" si="6"/>
        <v>207</v>
      </c>
      <c r="AA9" s="74">
        <f t="shared" si="7"/>
        <v>204.95</v>
      </c>
      <c r="AB9" s="55">
        <v>85</v>
      </c>
      <c r="AC9" s="55">
        <f>$V9-$Q9</f>
        <v>0</v>
      </c>
      <c r="AD9" s="133">
        <f t="shared" si="22"/>
        <v>85</v>
      </c>
      <c r="AE9" s="67">
        <f t="shared" si="8"/>
        <v>46.703296703296701</v>
      </c>
      <c r="AF9" s="151">
        <v>2.3199999999999998</v>
      </c>
      <c r="AG9" s="74">
        <v>63</v>
      </c>
      <c r="AH9" s="75">
        <f>IFERROR(ROUND((AG9-AF9)/AF9*100,2),0)</f>
        <v>2615.52</v>
      </c>
      <c r="AI9" s="55">
        <f>ROUND((AR9*AD9)/1000,0)</f>
        <v>10</v>
      </c>
      <c r="AJ9" s="67">
        <f t="shared" si="16"/>
        <v>331.03</v>
      </c>
      <c r="AK9" s="44">
        <v>23</v>
      </c>
      <c r="AL9" s="15">
        <v>63</v>
      </c>
      <c r="AM9" s="15">
        <v>170</v>
      </c>
      <c r="AN9" s="25">
        <f t="shared" si="17"/>
        <v>169.84</v>
      </c>
      <c r="AO9" s="74">
        <v>205</v>
      </c>
      <c r="AP9" s="74">
        <f t="shared" si="9"/>
        <v>182</v>
      </c>
      <c r="AQ9" s="75">
        <f t="shared" si="10"/>
        <v>791.3</v>
      </c>
      <c r="AR9" s="55">
        <v>118</v>
      </c>
      <c r="AS9" s="55">
        <f t="shared" si="11"/>
        <v>95</v>
      </c>
      <c r="AT9" s="67">
        <f t="shared" si="12"/>
        <v>413.04</v>
      </c>
      <c r="AU9" s="1">
        <f t="shared" si="13"/>
        <v>118</v>
      </c>
      <c r="AV9" s="1">
        <f t="shared" si="14"/>
        <v>0</v>
      </c>
      <c r="AW9" s="1" t="b">
        <f t="shared" si="15"/>
        <v>1</v>
      </c>
    </row>
    <row r="10" spans="1:49" x14ac:dyDescent="0.5">
      <c r="A10" s="14" t="s">
        <v>53</v>
      </c>
      <c r="B10" s="44">
        <v>33</v>
      </c>
      <c r="C10" s="15">
        <v>55</v>
      </c>
      <c r="D10" s="15">
        <v>55</v>
      </c>
      <c r="E10" s="16">
        <v>0</v>
      </c>
      <c r="F10" s="15">
        <v>13</v>
      </c>
      <c r="G10" s="15">
        <v>1</v>
      </c>
      <c r="H10" s="74">
        <v>0</v>
      </c>
      <c r="I10" s="74">
        <v>0</v>
      </c>
      <c r="J10" s="74">
        <v>0</v>
      </c>
      <c r="K10" s="74">
        <f t="shared" si="18"/>
        <v>0</v>
      </c>
      <c r="L10" s="74">
        <f t="shared" si="23"/>
        <v>33</v>
      </c>
      <c r="M10" s="74">
        <f t="shared" si="1"/>
        <v>0</v>
      </c>
      <c r="N10" s="81">
        <f t="shared" si="2"/>
        <v>0</v>
      </c>
      <c r="O10" s="55">
        <v>64</v>
      </c>
      <c r="P10" s="55"/>
      <c r="Q10" s="55"/>
      <c r="R10" s="55">
        <f t="shared" si="19"/>
        <v>0</v>
      </c>
      <c r="S10" s="55">
        <f t="shared" si="20"/>
        <v>97</v>
      </c>
      <c r="T10" s="55">
        <f t="shared" si="4"/>
        <v>64</v>
      </c>
      <c r="U10" s="55">
        <f t="shared" si="5"/>
        <v>193.94</v>
      </c>
      <c r="V10" s="44">
        <v>2</v>
      </c>
      <c r="W10" s="74">
        <v>29</v>
      </c>
      <c r="X10" s="74">
        <f>$V10-$J10</f>
        <v>2</v>
      </c>
      <c r="Y10" s="74">
        <f t="shared" si="21"/>
        <v>31</v>
      </c>
      <c r="Z10" s="74">
        <f t="shared" si="6"/>
        <v>29</v>
      </c>
      <c r="AA10" s="74">
        <f t="shared" si="7"/>
        <v>1450</v>
      </c>
      <c r="AB10" s="55">
        <v>1</v>
      </c>
      <c r="AC10" s="55">
        <f>$V10-$Q10</f>
        <v>2</v>
      </c>
      <c r="AD10" s="133">
        <f t="shared" si="22"/>
        <v>3</v>
      </c>
      <c r="AE10" s="67">
        <f t="shared" si="8"/>
        <v>3.0927835051546393</v>
      </c>
      <c r="AF10" s="92">
        <v>0.06</v>
      </c>
      <c r="AG10" s="81">
        <v>1.21</v>
      </c>
      <c r="AH10" s="75">
        <f>IFERROR(ROUND((AG10-AF10)/AF10*100,2),0)</f>
        <v>1916.67</v>
      </c>
      <c r="AI10" s="58">
        <f>ROUND((AR10*AD10)/1000,2)</f>
        <v>0.12</v>
      </c>
      <c r="AJ10" s="67">
        <f t="shared" si="16"/>
        <v>100</v>
      </c>
      <c r="AK10" s="44">
        <v>30</v>
      </c>
      <c r="AL10" s="15">
        <v>19</v>
      </c>
      <c r="AM10" s="15">
        <v>33</v>
      </c>
      <c r="AN10" s="25">
        <f t="shared" si="17"/>
        <v>73.680000000000007</v>
      </c>
      <c r="AO10" s="74">
        <v>39</v>
      </c>
      <c r="AP10" s="74">
        <f t="shared" si="9"/>
        <v>9</v>
      </c>
      <c r="AQ10" s="75">
        <f t="shared" si="10"/>
        <v>30</v>
      </c>
      <c r="AR10" s="55">
        <v>40</v>
      </c>
      <c r="AS10" s="55">
        <f t="shared" si="11"/>
        <v>10</v>
      </c>
      <c r="AT10" s="67">
        <f t="shared" si="12"/>
        <v>33.33</v>
      </c>
      <c r="AU10" s="1">
        <f t="shared" si="13"/>
        <v>40</v>
      </c>
      <c r="AV10" s="1">
        <f t="shared" si="14"/>
        <v>0</v>
      </c>
      <c r="AW10" s="1" t="b">
        <f t="shared" si="15"/>
        <v>1</v>
      </c>
    </row>
    <row r="11" spans="1:49" x14ac:dyDescent="0.5">
      <c r="A11" s="14" t="s">
        <v>52</v>
      </c>
      <c r="B11" s="44">
        <v>227</v>
      </c>
      <c r="C11" s="15">
        <v>403</v>
      </c>
      <c r="D11" s="15">
        <v>403</v>
      </c>
      <c r="E11" s="16">
        <v>0</v>
      </c>
      <c r="F11" s="15">
        <v>132</v>
      </c>
      <c r="G11" s="15">
        <v>17</v>
      </c>
      <c r="H11" s="74">
        <v>0</v>
      </c>
      <c r="I11" s="74">
        <v>0</v>
      </c>
      <c r="J11" s="74">
        <v>0</v>
      </c>
      <c r="K11" s="74">
        <f t="shared" si="18"/>
        <v>0</v>
      </c>
      <c r="L11" s="74">
        <f t="shared" si="23"/>
        <v>227</v>
      </c>
      <c r="M11" s="74">
        <f t="shared" si="1"/>
        <v>0</v>
      </c>
      <c r="N11" s="81">
        <f t="shared" si="2"/>
        <v>0</v>
      </c>
      <c r="O11" s="55"/>
      <c r="P11" s="55">
        <v>23</v>
      </c>
      <c r="Q11" s="55"/>
      <c r="R11" s="55">
        <f t="shared" si="19"/>
        <v>23</v>
      </c>
      <c r="S11" s="55">
        <f t="shared" si="20"/>
        <v>204</v>
      </c>
      <c r="T11" s="55">
        <f t="shared" si="4"/>
        <v>-23</v>
      </c>
      <c r="U11" s="55">
        <f t="shared" si="5"/>
        <v>-10.130000000000001</v>
      </c>
      <c r="V11" s="44">
        <v>18</v>
      </c>
      <c r="W11" s="74">
        <v>202</v>
      </c>
      <c r="X11" s="74">
        <f t="shared" ref="X11:X12" si="24">$V11-$J11</f>
        <v>18</v>
      </c>
      <c r="Y11" s="74">
        <f t="shared" si="21"/>
        <v>220</v>
      </c>
      <c r="Z11" s="74">
        <f t="shared" si="6"/>
        <v>202</v>
      </c>
      <c r="AA11" s="74">
        <f t="shared" si="7"/>
        <v>1122.22</v>
      </c>
      <c r="AB11" s="55">
        <v>3</v>
      </c>
      <c r="AC11" s="55">
        <f t="shared" ref="AC11:AC12" si="25">$V11-$Q11</f>
        <v>18</v>
      </c>
      <c r="AD11" s="133">
        <f t="shared" si="22"/>
        <v>21</v>
      </c>
      <c r="AE11" s="67">
        <f t="shared" si="8"/>
        <v>10.294117647058822</v>
      </c>
      <c r="AF11" s="151">
        <v>3.04</v>
      </c>
      <c r="AG11" s="74">
        <v>41</v>
      </c>
      <c r="AH11" s="75">
        <f t="shared" ref="AH11:AH12" si="26">IFERROR(ROUND((AG11-AF11)/AF11*100,2),0)</f>
        <v>1248.68</v>
      </c>
      <c r="AI11" s="151">
        <f>ROUND((AR11*AD11)/1000,2)</f>
        <v>3.99</v>
      </c>
      <c r="AJ11" s="67">
        <f t="shared" si="16"/>
        <v>31.25</v>
      </c>
      <c r="AK11" s="44">
        <v>169</v>
      </c>
      <c r="AL11" s="15">
        <v>23</v>
      </c>
      <c r="AM11" s="15">
        <v>58</v>
      </c>
      <c r="AN11" s="25">
        <f t="shared" si="17"/>
        <v>152.16999999999999</v>
      </c>
      <c r="AO11" s="74">
        <v>186</v>
      </c>
      <c r="AP11" s="74">
        <f t="shared" si="9"/>
        <v>17</v>
      </c>
      <c r="AQ11" s="75">
        <f t="shared" si="10"/>
        <v>10.06</v>
      </c>
      <c r="AR11" s="55">
        <v>190</v>
      </c>
      <c r="AS11" s="55">
        <f t="shared" si="11"/>
        <v>21</v>
      </c>
      <c r="AT11" s="67">
        <f t="shared" si="12"/>
        <v>12.43</v>
      </c>
      <c r="AU11" s="1">
        <f t="shared" si="13"/>
        <v>190</v>
      </c>
      <c r="AV11" s="1">
        <f t="shared" si="14"/>
        <v>0</v>
      </c>
      <c r="AW11" s="1" t="b">
        <f t="shared" si="15"/>
        <v>1</v>
      </c>
    </row>
    <row r="12" spans="1:49" x14ac:dyDescent="0.5">
      <c r="A12" s="17" t="s">
        <v>51</v>
      </c>
      <c r="B12" s="45">
        <v>344</v>
      </c>
      <c r="C12" s="18">
        <v>297</v>
      </c>
      <c r="D12" s="18">
        <v>187</v>
      </c>
      <c r="E12" s="19">
        <v>-37.04</v>
      </c>
      <c r="F12" s="18">
        <v>181</v>
      </c>
      <c r="G12" s="18">
        <v>5</v>
      </c>
      <c r="H12" s="76">
        <v>0</v>
      </c>
      <c r="I12" s="76">
        <v>0</v>
      </c>
      <c r="J12" s="76">
        <v>0</v>
      </c>
      <c r="K12" s="76">
        <f t="shared" si="18"/>
        <v>0</v>
      </c>
      <c r="L12" s="76">
        <f>+B12+H12-K12</f>
        <v>344</v>
      </c>
      <c r="M12" s="76">
        <f t="shared" si="1"/>
        <v>0</v>
      </c>
      <c r="N12" s="82">
        <f t="shared" si="2"/>
        <v>0</v>
      </c>
      <c r="O12" s="56">
        <v>35</v>
      </c>
      <c r="P12" s="56">
        <v>95</v>
      </c>
      <c r="Q12" s="56">
        <v>9</v>
      </c>
      <c r="R12" s="56">
        <f t="shared" si="19"/>
        <v>104</v>
      </c>
      <c r="S12" s="56">
        <f t="shared" si="20"/>
        <v>275</v>
      </c>
      <c r="T12" s="56">
        <f t="shared" si="4"/>
        <v>-69</v>
      </c>
      <c r="U12" s="56">
        <f t="shared" si="5"/>
        <v>-20.059999999999999</v>
      </c>
      <c r="V12" s="45">
        <v>64</v>
      </c>
      <c r="W12" s="76">
        <v>266</v>
      </c>
      <c r="X12" s="76">
        <f t="shared" si="24"/>
        <v>64</v>
      </c>
      <c r="Y12" s="76">
        <f t="shared" si="21"/>
        <v>330</v>
      </c>
      <c r="Z12" s="76">
        <f t="shared" si="6"/>
        <v>266</v>
      </c>
      <c r="AA12" s="76">
        <f t="shared" si="7"/>
        <v>415.63</v>
      </c>
      <c r="AB12" s="56">
        <v>15</v>
      </c>
      <c r="AC12" s="56">
        <f t="shared" si="25"/>
        <v>55</v>
      </c>
      <c r="AD12" s="143">
        <f t="shared" si="22"/>
        <v>70</v>
      </c>
      <c r="AE12" s="69">
        <f t="shared" si="8"/>
        <v>25.454545454545453</v>
      </c>
      <c r="AF12" s="45">
        <v>5</v>
      </c>
      <c r="AG12" s="76">
        <v>73</v>
      </c>
      <c r="AH12" s="77">
        <f t="shared" si="26"/>
        <v>1360</v>
      </c>
      <c r="AI12" s="56">
        <f>ROUND((AR12*AD12)/1000,0)</f>
        <v>13</v>
      </c>
      <c r="AJ12" s="69">
        <f t="shared" si="16"/>
        <v>160</v>
      </c>
      <c r="AK12" s="45">
        <v>78</v>
      </c>
      <c r="AL12" s="18">
        <v>23</v>
      </c>
      <c r="AM12" s="18">
        <v>94</v>
      </c>
      <c r="AN12" s="27">
        <f t="shared" si="17"/>
        <v>308.7</v>
      </c>
      <c r="AO12" s="76">
        <v>221</v>
      </c>
      <c r="AP12" s="76">
        <f t="shared" si="9"/>
        <v>143</v>
      </c>
      <c r="AQ12" s="77">
        <f t="shared" si="10"/>
        <v>183.33</v>
      </c>
      <c r="AR12" s="56">
        <v>186</v>
      </c>
      <c r="AS12" s="56">
        <f t="shared" si="11"/>
        <v>108</v>
      </c>
      <c r="AT12" s="69">
        <f t="shared" si="12"/>
        <v>138.46</v>
      </c>
      <c r="AU12" s="1">
        <f t="shared" si="13"/>
        <v>186</v>
      </c>
      <c r="AV12" s="1">
        <f t="shared" si="14"/>
        <v>0</v>
      </c>
      <c r="AW12" s="1" t="b">
        <f t="shared" si="15"/>
        <v>1</v>
      </c>
    </row>
  </sheetData>
  <mergeCells count="17">
    <mergeCell ref="AU4:AW4"/>
    <mergeCell ref="AV5:AW5"/>
    <mergeCell ref="W4:AA4"/>
    <mergeCell ref="AB4:AE4"/>
    <mergeCell ref="AG4:AH4"/>
    <mergeCell ref="AI4:AJ4"/>
    <mergeCell ref="AL4:AN4"/>
    <mergeCell ref="B3:U3"/>
    <mergeCell ref="V3:AE3"/>
    <mergeCell ref="AF3:AJ3"/>
    <mergeCell ref="AK3:AT3"/>
    <mergeCell ref="C4:E4"/>
    <mergeCell ref="F4:G4"/>
    <mergeCell ref="H4:N4"/>
    <mergeCell ref="O4:U4"/>
    <mergeCell ref="AO4:AQ4"/>
    <mergeCell ref="AR4:AT4"/>
  </mergeCells>
  <conditionalFormatting sqref="AW6:AW12">
    <cfRule type="cellIs" priority="1" operator="equal">
      <formula>FALSE</formula>
    </cfRule>
    <cfRule type="cellIs" dxfId="0" priority="2" operator="equal">
      <formula>FALSE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F31"/>
  <sheetViews>
    <sheetView zoomScale="160" zoomScaleNormal="160" workbookViewId="0">
      <pane xSplit="1" ySplit="4" topLeftCell="B5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9" defaultRowHeight="21.75" x14ac:dyDescent="0.2"/>
  <cols>
    <col min="1" max="1" width="18" style="96" customWidth="1"/>
    <col min="2" max="4" width="15.625" style="95" customWidth="1"/>
    <col min="5" max="5" width="17.25" style="95" customWidth="1"/>
    <col min="6" max="16384" width="9" style="95"/>
  </cols>
  <sheetData>
    <row r="1" spans="1:6" ht="21.95" customHeight="1" x14ac:dyDescent="0.2">
      <c r="A1" s="94" t="s">
        <v>90</v>
      </c>
    </row>
    <row r="2" spans="1:6" ht="12" customHeight="1" x14ac:dyDescent="0.2"/>
    <row r="3" spans="1:6" ht="21" customHeight="1" x14ac:dyDescent="0.2">
      <c r="A3" s="181" t="s">
        <v>58</v>
      </c>
      <c r="B3" s="97" t="s">
        <v>62</v>
      </c>
      <c r="C3" s="97" t="s">
        <v>63</v>
      </c>
      <c r="D3" s="97" t="s">
        <v>64</v>
      </c>
      <c r="E3" s="98" t="s">
        <v>93</v>
      </c>
      <c r="F3" s="99"/>
    </row>
    <row r="4" spans="1:6" ht="21" customHeight="1" x14ac:dyDescent="0.2">
      <c r="A4" s="182"/>
      <c r="B4" s="100" t="s">
        <v>65</v>
      </c>
      <c r="C4" s="100" t="s">
        <v>65</v>
      </c>
      <c r="D4" s="100" t="s">
        <v>66</v>
      </c>
      <c r="E4" s="100" t="s">
        <v>95</v>
      </c>
    </row>
    <row r="5" spans="1:6" ht="21" customHeight="1" x14ac:dyDescent="0.2">
      <c r="A5" s="101" t="s">
        <v>57</v>
      </c>
      <c r="B5" s="102">
        <f>SUM(B6:B11)</f>
        <v>1978</v>
      </c>
      <c r="C5" s="102">
        <f>SUM(C6:C11)</f>
        <v>362</v>
      </c>
      <c r="D5" s="103">
        <f>ROUND(SUM(D6:D11),0)</f>
        <v>84</v>
      </c>
      <c r="E5" s="103">
        <f>IFERROR(ROUND((D5/C5)*1000,0),0)</f>
        <v>232</v>
      </c>
    </row>
    <row r="6" spans="1:6" ht="21" customHeight="1" x14ac:dyDescent="0.2">
      <c r="A6" s="109" t="s">
        <v>56</v>
      </c>
      <c r="B6" s="127">
        <f>นนทบุรี!S7</f>
        <v>1167</v>
      </c>
      <c r="C6" s="104">
        <f>นนทบุรี!AD7</f>
        <v>181</v>
      </c>
      <c r="D6" s="110">
        <f>ROUND(E6*C6/1000,0)</f>
        <v>57</v>
      </c>
      <c r="E6" s="111">
        <f>IFERROR(ROUND((นนทบุรี!AI7/C6)*1000,0),0)</f>
        <v>315</v>
      </c>
    </row>
    <row r="7" spans="1:6" ht="21" customHeight="1" x14ac:dyDescent="0.2">
      <c r="A7" s="112" t="s">
        <v>55</v>
      </c>
      <c r="B7" s="128">
        <f>นนทบุรี!S8</f>
        <v>53</v>
      </c>
      <c r="C7" s="105">
        <f>นนทบุรี!AD8</f>
        <v>2</v>
      </c>
      <c r="D7" s="147">
        <f>ROUND(E7*C7/1000,2)</f>
        <v>0.15</v>
      </c>
      <c r="E7" s="114">
        <f>IFERROR(ROUND((นนทบุรี!AI8/C7)*1000,0),0)</f>
        <v>75</v>
      </c>
    </row>
    <row r="8" spans="1:6" ht="21" customHeight="1" x14ac:dyDescent="0.2">
      <c r="A8" s="112" t="s">
        <v>54</v>
      </c>
      <c r="B8" s="128">
        <f>นนทบุรี!S9</f>
        <v>182</v>
      </c>
      <c r="C8" s="105">
        <f>นนทบุรี!AD9</f>
        <v>85</v>
      </c>
      <c r="D8" s="113">
        <f t="shared" ref="D8:D11" si="0">ROUND(E8*C8/1000,0)</f>
        <v>10</v>
      </c>
      <c r="E8" s="114">
        <f>IFERROR(ROUND((นนทบุรี!AI9/C8)*1000,0),0)</f>
        <v>118</v>
      </c>
    </row>
    <row r="9" spans="1:6" ht="21" customHeight="1" x14ac:dyDescent="0.2">
      <c r="A9" s="112" t="s">
        <v>53</v>
      </c>
      <c r="B9" s="128">
        <f>นนทบุรี!S10</f>
        <v>97</v>
      </c>
      <c r="C9" s="105">
        <f>นนทบุรี!AD10</f>
        <v>3</v>
      </c>
      <c r="D9" s="147">
        <f>ROUND(E9*C9/1000,2)</f>
        <v>0.12</v>
      </c>
      <c r="E9" s="114">
        <f>IFERROR(ROUND((นนทบุรี!AI10/C9)*1000,0),0)</f>
        <v>40</v>
      </c>
    </row>
    <row r="10" spans="1:6" ht="21" customHeight="1" x14ac:dyDescent="0.2">
      <c r="A10" s="112" t="s">
        <v>52</v>
      </c>
      <c r="B10" s="128">
        <f>นนทบุรี!S11</f>
        <v>204</v>
      </c>
      <c r="C10" s="105">
        <f>นนทบุรี!AD11</f>
        <v>21</v>
      </c>
      <c r="D10" s="147">
        <f>ROUND(E10*C10/1000,2)</f>
        <v>3.99</v>
      </c>
      <c r="E10" s="114">
        <f>IFERROR(ROUND((นนทบุรี!AI11/C10)*1000,0),0)</f>
        <v>190</v>
      </c>
    </row>
    <row r="11" spans="1:6" ht="21" customHeight="1" x14ac:dyDescent="0.2">
      <c r="A11" s="115" t="s">
        <v>51</v>
      </c>
      <c r="B11" s="129">
        <f>นนทบุรี!S12</f>
        <v>275</v>
      </c>
      <c r="C11" s="106">
        <f>นนทบุรี!AD12</f>
        <v>70</v>
      </c>
      <c r="D11" s="116">
        <f t="shared" si="0"/>
        <v>13</v>
      </c>
      <c r="E11" s="117">
        <f>IFERROR(ROUND((นนทบุรี!AI12/C11)*1000,0),0)</f>
        <v>186</v>
      </c>
    </row>
    <row r="12" spans="1:6" ht="21" customHeight="1" x14ac:dyDescent="0.2"/>
    <row r="13" spans="1:6" ht="21" customHeight="1" x14ac:dyDescent="0.2">
      <c r="A13" s="183" t="s">
        <v>91</v>
      </c>
      <c r="B13" s="183"/>
      <c r="C13" s="183"/>
      <c r="D13" s="118" t="str">
        <f>A$5</f>
        <v>นนทบุรี</v>
      </c>
      <c r="E13" s="107"/>
    </row>
    <row r="14" spans="1:6" ht="21" customHeight="1" x14ac:dyDescent="0.2">
      <c r="A14" s="107" t="s">
        <v>67</v>
      </c>
      <c r="B14" s="107"/>
      <c r="C14" s="107"/>
      <c r="D14" s="107"/>
      <c r="E14" s="107"/>
    </row>
    <row r="15" spans="1:6" ht="21" customHeight="1" x14ac:dyDescent="0.2">
      <c r="A15" s="107" t="s">
        <v>72</v>
      </c>
      <c r="B15" s="107"/>
      <c r="C15" s="107"/>
      <c r="D15" s="107"/>
      <c r="E15" s="107"/>
    </row>
    <row r="16" spans="1:6" ht="21" customHeight="1" x14ac:dyDescent="0.2">
      <c r="A16" s="107"/>
      <c r="B16" s="107"/>
      <c r="C16" s="107"/>
      <c r="D16" s="107"/>
      <c r="E16" s="107"/>
    </row>
    <row r="17" spans="1:6" ht="21" customHeight="1" x14ac:dyDescent="0.2">
      <c r="A17" s="107"/>
      <c r="B17" s="107"/>
      <c r="C17" s="107"/>
      <c r="D17" s="107"/>
      <c r="E17" s="107"/>
    </row>
    <row r="18" spans="1:6" ht="21" customHeight="1" x14ac:dyDescent="0.2">
      <c r="A18" s="107"/>
      <c r="B18" s="107"/>
      <c r="C18" s="107"/>
      <c r="D18" s="107"/>
      <c r="E18" s="107"/>
    </row>
    <row r="19" spans="1:6" ht="21" customHeight="1" x14ac:dyDescent="0.2">
      <c r="A19" s="107" t="s">
        <v>68</v>
      </c>
      <c r="B19" s="107"/>
      <c r="C19" s="183" t="s">
        <v>69</v>
      </c>
      <c r="D19" s="183"/>
      <c r="E19" s="108" t="str">
        <f>"จังหวัด"&amp;D13</f>
        <v>จังหวัดนนทบุรี</v>
      </c>
    </row>
    <row r="20" spans="1:6" ht="21" customHeight="1" x14ac:dyDescent="0.2">
      <c r="A20" s="107" t="s">
        <v>70</v>
      </c>
      <c r="B20" s="107"/>
      <c r="C20" s="107"/>
      <c r="D20" s="108" t="s">
        <v>71</v>
      </c>
      <c r="E20" s="107"/>
    </row>
    <row r="21" spans="1:6" ht="21" customHeight="1" x14ac:dyDescent="0.2">
      <c r="A21" s="107"/>
      <c r="B21" s="107"/>
      <c r="C21" s="107"/>
      <c r="D21" s="107"/>
      <c r="E21" s="107"/>
    </row>
    <row r="22" spans="1:6" ht="21" customHeight="1" x14ac:dyDescent="0.2"/>
    <row r="23" spans="1:6" ht="21" customHeight="1" x14ac:dyDescent="0.2"/>
    <row r="24" spans="1:6" ht="21" customHeight="1" x14ac:dyDescent="0.2"/>
    <row r="25" spans="1:6" ht="21" customHeight="1" x14ac:dyDescent="0.2"/>
    <row r="26" spans="1:6" ht="21" customHeight="1" x14ac:dyDescent="0.2"/>
    <row r="27" spans="1:6" ht="21" customHeight="1" x14ac:dyDescent="0.2"/>
    <row r="28" spans="1:6" s="96" customFormat="1" ht="21" customHeight="1" x14ac:dyDescent="0.2">
      <c r="B28" s="95"/>
      <c r="C28" s="95"/>
      <c r="D28" s="95"/>
      <c r="E28" s="95"/>
      <c r="F28" s="95"/>
    </row>
    <row r="29" spans="1:6" s="96" customFormat="1" ht="21" customHeight="1" x14ac:dyDescent="0.2">
      <c r="B29" s="95"/>
      <c r="C29" s="95"/>
      <c r="D29" s="95"/>
      <c r="E29" s="95"/>
      <c r="F29" s="95"/>
    </row>
    <row r="30" spans="1:6" s="96" customFormat="1" ht="21" customHeight="1" x14ac:dyDescent="0.2">
      <c r="B30" s="95"/>
      <c r="C30" s="95"/>
      <c r="D30" s="95"/>
      <c r="E30" s="95"/>
      <c r="F30" s="95"/>
    </row>
    <row r="31" spans="1:6" s="96" customFormat="1" ht="21" customHeight="1" x14ac:dyDescent="0.2">
      <c r="B31" s="95"/>
      <c r="C31" s="95"/>
      <c r="D31" s="95"/>
      <c r="E31" s="95"/>
      <c r="F31" s="95"/>
    </row>
  </sheetData>
  <mergeCells count="3">
    <mergeCell ref="A3:A4"/>
    <mergeCell ref="A13:C13"/>
    <mergeCell ref="C19:D19"/>
  </mergeCells>
  <pageMargins left="0.59055118110236227" right="0.39370078740157483" top="0.39370078740157483" bottom="0.31496062992125984" header="0.31496062992125984" footer="0.23622047244094491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F46"/>
  <sheetViews>
    <sheetView tabSelected="1" zoomScaleNormal="100" workbookViewId="0">
      <pane xSplit="1" ySplit="4" topLeftCell="B5" activePane="bottomRight" state="frozen"/>
      <selection activeCell="Q17" sqref="Q17"/>
      <selection pane="topRight" activeCell="Q17" sqref="Q17"/>
      <selection pane="bottomLeft" activeCell="Q17" sqref="Q17"/>
      <selection pane="bottomRight" activeCell="F10" sqref="F10"/>
    </sheetView>
  </sheetViews>
  <sheetFormatPr defaultColWidth="9" defaultRowHeight="21.75" x14ac:dyDescent="0.5"/>
  <cols>
    <col min="1" max="1" width="17.125" style="39" customWidth="1"/>
    <col min="2" max="2" width="8.75" style="28" customWidth="1"/>
    <col min="3" max="3" width="10.625" style="28" customWidth="1"/>
    <col min="4" max="4" width="7.75" style="28" customWidth="1"/>
    <col min="5" max="5" width="15.5" style="28" customWidth="1"/>
    <col min="6" max="16384" width="9" style="28"/>
  </cols>
  <sheetData>
    <row r="1" spans="1:6" ht="23.25" customHeight="1" x14ac:dyDescent="0.5">
      <c r="A1" s="94" t="s">
        <v>98</v>
      </c>
    </row>
    <row r="2" spans="1:6" ht="21" customHeight="1" x14ac:dyDescent="0.5">
      <c r="A2" s="184" t="s">
        <v>58</v>
      </c>
      <c r="B2" s="203" t="s">
        <v>28</v>
      </c>
      <c r="C2" s="203" t="s">
        <v>27</v>
      </c>
      <c r="D2" s="203" t="s">
        <v>26</v>
      </c>
      <c r="E2" s="203" t="s">
        <v>94</v>
      </c>
      <c r="F2" s="29"/>
    </row>
    <row r="3" spans="1:6" ht="21" customHeight="1" x14ac:dyDescent="0.5">
      <c r="A3" s="185"/>
      <c r="B3" s="204"/>
      <c r="C3" s="204"/>
      <c r="D3" s="204"/>
      <c r="E3" s="204"/>
    </row>
    <row r="4" spans="1:6" ht="21" customHeight="1" x14ac:dyDescent="0.5">
      <c r="A4" s="186"/>
      <c r="B4" s="205"/>
      <c r="C4" s="205"/>
      <c r="D4" s="205"/>
      <c r="E4" s="205"/>
    </row>
    <row r="5" spans="1:6" ht="21" customHeight="1" x14ac:dyDescent="0.5">
      <c r="A5" s="30" t="s">
        <v>13</v>
      </c>
      <c r="B5" s="31">
        <f>SUM(B6:B18)</f>
        <v>2897</v>
      </c>
      <c r="C5" s="31">
        <f>SUM(C6:C18)</f>
        <v>942</v>
      </c>
      <c r="D5" s="32">
        <f>ROUND(SUM(D6:D18),0)</f>
        <v>261</v>
      </c>
      <c r="E5" s="32">
        <f>IFERROR(ROUND((D5/C5)*1000,0),0)</f>
        <v>277</v>
      </c>
    </row>
    <row r="6" spans="1:6" ht="21" customHeight="1" x14ac:dyDescent="0.5">
      <c r="A6" s="13" t="s">
        <v>12</v>
      </c>
      <c r="B6" s="33">
        <v>18</v>
      </c>
      <c r="C6" s="33">
        <v>5</v>
      </c>
      <c r="D6" s="131">
        <v>1</v>
      </c>
      <c r="E6" s="34">
        <f>สระบุรี!AR7</f>
        <v>200</v>
      </c>
    </row>
    <row r="7" spans="1:6" ht="21" customHeight="1" x14ac:dyDescent="0.5">
      <c r="A7" s="14" t="s">
        <v>11</v>
      </c>
      <c r="B7" s="35">
        <v>1817</v>
      </c>
      <c r="C7" s="35">
        <v>676</v>
      </c>
      <c r="D7" s="35">
        <v>199</v>
      </c>
      <c r="E7" s="36">
        <f>สระบุรี!AR8</f>
        <v>294</v>
      </c>
    </row>
    <row r="8" spans="1:6" ht="21" customHeight="1" x14ac:dyDescent="0.5">
      <c r="A8" s="14" t="s">
        <v>10</v>
      </c>
      <c r="B8" s="35">
        <v>0</v>
      </c>
      <c r="C8" s="35">
        <v>0</v>
      </c>
      <c r="D8" s="35">
        <v>0</v>
      </c>
      <c r="E8" s="36">
        <f>สระบุรี!AR9</f>
        <v>0</v>
      </c>
    </row>
    <row r="9" spans="1:6" ht="21" customHeight="1" x14ac:dyDescent="0.5">
      <c r="A9" s="14" t="s">
        <v>9</v>
      </c>
      <c r="B9" s="35">
        <v>8</v>
      </c>
      <c r="C9" s="35">
        <v>0</v>
      </c>
      <c r="D9" s="35">
        <v>0</v>
      </c>
      <c r="E9" s="36">
        <f>สระบุรี!AR10</f>
        <v>0</v>
      </c>
    </row>
    <row r="10" spans="1:6" ht="21" customHeight="1" x14ac:dyDescent="0.5">
      <c r="A10" s="14" t="s">
        <v>8</v>
      </c>
      <c r="B10" s="35">
        <v>479</v>
      </c>
      <c r="C10" s="35">
        <v>98</v>
      </c>
      <c r="D10" s="35">
        <v>23</v>
      </c>
      <c r="E10" s="36">
        <f>สระบุรี!AR11</f>
        <v>235</v>
      </c>
    </row>
    <row r="11" spans="1:6" ht="21" customHeight="1" x14ac:dyDescent="0.5">
      <c r="A11" s="14" t="s">
        <v>7</v>
      </c>
      <c r="B11" s="35">
        <v>388</v>
      </c>
      <c r="C11" s="35">
        <v>135</v>
      </c>
      <c r="D11" s="35">
        <v>30</v>
      </c>
      <c r="E11" s="36">
        <f>สระบุรี!AR12</f>
        <v>222</v>
      </c>
    </row>
    <row r="12" spans="1:6" ht="21" customHeight="1" x14ac:dyDescent="0.5">
      <c r="A12" s="14" t="s">
        <v>6</v>
      </c>
      <c r="B12" s="35">
        <v>3</v>
      </c>
      <c r="C12" s="35">
        <v>0</v>
      </c>
      <c r="D12" s="35">
        <v>0</v>
      </c>
      <c r="E12" s="36">
        <f>สระบุรี!AR13</f>
        <v>0</v>
      </c>
    </row>
    <row r="13" spans="1:6" ht="21" customHeight="1" x14ac:dyDescent="0.5">
      <c r="A13" s="14" t="s">
        <v>5</v>
      </c>
      <c r="B13" s="35">
        <v>181</v>
      </c>
      <c r="C13" s="35">
        <v>28</v>
      </c>
      <c r="D13" s="35">
        <v>8</v>
      </c>
      <c r="E13" s="36">
        <f>สระบุรี!AR14</f>
        <v>286</v>
      </c>
    </row>
    <row r="14" spans="1:6" ht="21" customHeight="1" x14ac:dyDescent="0.5">
      <c r="A14" s="14" t="s">
        <v>4</v>
      </c>
      <c r="B14" s="35">
        <v>3</v>
      </c>
      <c r="C14" s="35">
        <v>0</v>
      </c>
      <c r="D14" s="35">
        <v>0</v>
      </c>
      <c r="E14" s="36">
        <f>สระบุรี!AR15</f>
        <v>0</v>
      </c>
    </row>
    <row r="15" spans="1:6" ht="21" customHeight="1" x14ac:dyDescent="0.5">
      <c r="A15" s="14" t="s">
        <v>3</v>
      </c>
      <c r="B15" s="35">
        <v>0</v>
      </c>
      <c r="C15" s="35">
        <v>0</v>
      </c>
      <c r="D15" s="35">
        <v>0</v>
      </c>
      <c r="E15" s="36">
        <f>สระบุรี!AR16</f>
        <v>0</v>
      </c>
    </row>
    <row r="16" spans="1:6" ht="21" customHeight="1" x14ac:dyDescent="0.5">
      <c r="A16" s="14" t="s">
        <v>2</v>
      </c>
      <c r="B16" s="35">
        <v>0</v>
      </c>
      <c r="C16" s="35">
        <v>0</v>
      </c>
      <c r="D16" s="35">
        <v>0</v>
      </c>
      <c r="E16" s="36">
        <f>สระบุรี!AR17</f>
        <v>0</v>
      </c>
    </row>
    <row r="17" spans="1:5" ht="21" customHeight="1" x14ac:dyDescent="0.5">
      <c r="A17" s="14" t="s">
        <v>1</v>
      </c>
      <c r="B17" s="35">
        <v>0</v>
      </c>
      <c r="C17" s="35">
        <v>0</v>
      </c>
      <c r="D17" s="35">
        <v>0</v>
      </c>
      <c r="E17" s="36">
        <f>สระบุรี!AR18</f>
        <v>0</v>
      </c>
    </row>
    <row r="18" spans="1:5" ht="21" customHeight="1" x14ac:dyDescent="0.5">
      <c r="A18" s="17" t="s">
        <v>0</v>
      </c>
      <c r="B18" s="37">
        <v>0</v>
      </c>
      <c r="C18" s="37">
        <v>0</v>
      </c>
      <c r="D18" s="37">
        <v>0</v>
      </c>
      <c r="E18" s="38">
        <f>สระบุรี!AR19</f>
        <v>0</v>
      </c>
    </row>
    <row r="19" spans="1:5" s="155" customFormat="1" ht="21" customHeight="1" x14ac:dyDescent="0.5">
      <c r="A19" s="30" t="s">
        <v>39</v>
      </c>
      <c r="B19" s="154">
        <f>SUM(B20:B28)</f>
        <v>527</v>
      </c>
      <c r="C19" s="154">
        <f>SUM(C20:C28)</f>
        <v>71</v>
      </c>
      <c r="D19" s="154">
        <f>ROUND(SUM(D20:D28),0)</f>
        <v>18</v>
      </c>
      <c r="E19" s="32">
        <f>IFERROR(ROUND((D19/C19)*1000,0),0)</f>
        <v>254</v>
      </c>
    </row>
    <row r="20" spans="1:5" ht="21" customHeight="1" x14ac:dyDescent="0.5">
      <c r="A20" s="13" t="s">
        <v>38</v>
      </c>
      <c r="B20" s="33">
        <v>26</v>
      </c>
      <c r="C20" s="33">
        <v>1</v>
      </c>
      <c r="D20" s="131">
        <v>0.25</v>
      </c>
      <c r="E20" s="34">
        <f>ลพบุรี!AR7</f>
        <v>250</v>
      </c>
    </row>
    <row r="21" spans="1:5" ht="21" customHeight="1" x14ac:dyDescent="0.5">
      <c r="A21" s="14" t="s">
        <v>37</v>
      </c>
      <c r="B21" s="35">
        <v>20</v>
      </c>
      <c r="C21" s="35">
        <v>0</v>
      </c>
      <c r="D21" s="35">
        <v>0</v>
      </c>
      <c r="E21" s="36">
        <f>ลพบุรี!AR8</f>
        <v>0</v>
      </c>
    </row>
    <row r="22" spans="1:5" ht="21" customHeight="1" x14ac:dyDescent="0.5">
      <c r="A22" s="14" t="s">
        <v>36</v>
      </c>
      <c r="B22" s="35">
        <v>19</v>
      </c>
      <c r="C22" s="35">
        <v>11</v>
      </c>
      <c r="D22" s="130">
        <v>2</v>
      </c>
      <c r="E22" s="36">
        <f>ลพบุรี!AR9</f>
        <v>182</v>
      </c>
    </row>
    <row r="23" spans="1:5" x14ac:dyDescent="0.5">
      <c r="A23" s="14" t="s">
        <v>35</v>
      </c>
      <c r="B23" s="35">
        <v>7</v>
      </c>
      <c r="C23" s="35">
        <v>0</v>
      </c>
      <c r="D23" s="35">
        <v>0</v>
      </c>
      <c r="E23" s="36">
        <f>ลพบุรี!AR10</f>
        <v>0</v>
      </c>
    </row>
    <row r="24" spans="1:5" x14ac:dyDescent="0.5">
      <c r="A24" s="14" t="s">
        <v>34</v>
      </c>
      <c r="B24" s="35">
        <v>22</v>
      </c>
      <c r="C24" s="35">
        <v>22</v>
      </c>
      <c r="D24" s="130">
        <v>4.93</v>
      </c>
      <c r="E24" s="36">
        <f>ลพบุรี!AR11</f>
        <v>224</v>
      </c>
    </row>
    <row r="25" spans="1:5" x14ac:dyDescent="0.5">
      <c r="A25" s="14" t="s">
        <v>33</v>
      </c>
      <c r="B25" s="35">
        <v>40</v>
      </c>
      <c r="C25" s="35">
        <v>14</v>
      </c>
      <c r="D25" s="130">
        <v>4</v>
      </c>
      <c r="E25" s="36">
        <f>ลพบุรี!AR12</f>
        <v>286</v>
      </c>
    </row>
    <row r="26" spans="1:5" x14ac:dyDescent="0.5">
      <c r="A26" s="14" t="s">
        <v>32</v>
      </c>
      <c r="B26" s="35">
        <v>246</v>
      </c>
      <c r="C26" s="35">
        <v>21</v>
      </c>
      <c r="D26" s="35">
        <v>7</v>
      </c>
      <c r="E26" s="36">
        <f>ลพบุรี!AR13</f>
        <v>333</v>
      </c>
    </row>
    <row r="27" spans="1:5" x14ac:dyDescent="0.5">
      <c r="A27" s="14" t="s">
        <v>31</v>
      </c>
      <c r="B27" s="35">
        <v>52</v>
      </c>
      <c r="C27" s="35">
        <v>0</v>
      </c>
      <c r="D27" s="35">
        <v>0</v>
      </c>
      <c r="E27" s="36">
        <f>ลพบุรี!AR14</f>
        <v>0</v>
      </c>
    </row>
    <row r="28" spans="1:5" x14ac:dyDescent="0.5">
      <c r="A28" s="17" t="s">
        <v>30</v>
      </c>
      <c r="B28" s="37">
        <v>95</v>
      </c>
      <c r="C28" s="37">
        <v>2</v>
      </c>
      <c r="D28" s="139">
        <v>0.3</v>
      </c>
      <c r="E28" s="38">
        <f>ลพบุรี!AR15</f>
        <v>150</v>
      </c>
    </row>
    <row r="29" spans="1:5" s="155" customFormat="1" x14ac:dyDescent="0.5">
      <c r="A29" s="30" t="s">
        <v>50</v>
      </c>
      <c r="B29" s="154">
        <f>SUM(B30:B39)</f>
        <v>619</v>
      </c>
      <c r="C29" s="154">
        <f>SUM(C30:C39)</f>
        <v>211</v>
      </c>
      <c r="D29" s="154">
        <f>ROUND(SUM(D30:D39),0)</f>
        <v>47</v>
      </c>
      <c r="E29" s="32">
        <f>IFERROR(ROUND((D29/C29)*1000,0),0)</f>
        <v>223</v>
      </c>
    </row>
    <row r="30" spans="1:5" x14ac:dyDescent="0.5">
      <c r="A30" s="13" t="s">
        <v>49</v>
      </c>
      <c r="B30" s="33">
        <v>6</v>
      </c>
      <c r="C30" s="33">
        <v>0</v>
      </c>
      <c r="D30" s="33">
        <v>0</v>
      </c>
      <c r="E30" s="34">
        <f>สุพรรณบุรี!AR7</f>
        <v>0</v>
      </c>
    </row>
    <row r="31" spans="1:5" x14ac:dyDescent="0.5">
      <c r="A31" s="14" t="s">
        <v>48</v>
      </c>
      <c r="B31" s="35">
        <v>10</v>
      </c>
      <c r="C31" s="35">
        <v>10</v>
      </c>
      <c r="D31" s="130">
        <v>1</v>
      </c>
      <c r="E31" s="36">
        <f>สุพรรณบุรี!AR8</f>
        <v>100</v>
      </c>
    </row>
    <row r="32" spans="1:5" x14ac:dyDescent="0.5">
      <c r="A32" s="14" t="s">
        <v>47</v>
      </c>
      <c r="B32" s="35">
        <v>21</v>
      </c>
      <c r="C32" s="35">
        <v>1</v>
      </c>
      <c r="D32" s="130">
        <v>7.0000000000000007E-2</v>
      </c>
      <c r="E32" s="36">
        <f>สุพรรณบุรี!AR9</f>
        <v>70</v>
      </c>
    </row>
    <row r="33" spans="1:5" x14ac:dyDescent="0.5">
      <c r="A33" s="14" t="s">
        <v>46</v>
      </c>
      <c r="B33" s="35">
        <v>3</v>
      </c>
      <c r="C33" s="35">
        <v>0</v>
      </c>
      <c r="D33" s="35">
        <v>0</v>
      </c>
      <c r="E33" s="36">
        <f>สุพรรณบุรี!AR10</f>
        <v>0</v>
      </c>
    </row>
    <row r="34" spans="1:5" x14ac:dyDescent="0.5">
      <c r="A34" s="14" t="s">
        <v>45</v>
      </c>
      <c r="B34" s="35">
        <v>12</v>
      </c>
      <c r="C34" s="35">
        <v>0</v>
      </c>
      <c r="D34" s="35">
        <v>0</v>
      </c>
      <c r="E34" s="36">
        <f>สุพรรณบุรี!AR11</f>
        <v>0</v>
      </c>
    </row>
    <row r="35" spans="1:5" x14ac:dyDescent="0.5">
      <c r="A35" s="14" t="s">
        <v>44</v>
      </c>
      <c r="B35" s="35">
        <v>1</v>
      </c>
      <c r="C35" s="35">
        <v>0</v>
      </c>
      <c r="D35" s="35">
        <v>0</v>
      </c>
      <c r="E35" s="36">
        <f>สุพรรณบุรี!AR12</f>
        <v>0</v>
      </c>
    </row>
    <row r="36" spans="1:5" x14ac:dyDescent="0.5">
      <c r="A36" s="14" t="s">
        <v>43</v>
      </c>
      <c r="B36" s="35">
        <v>9</v>
      </c>
      <c r="C36" s="35">
        <v>0</v>
      </c>
      <c r="D36" s="35">
        <v>0</v>
      </c>
      <c r="E36" s="36">
        <f>สุพรรณบุรี!AR13</f>
        <v>0</v>
      </c>
    </row>
    <row r="37" spans="1:5" x14ac:dyDescent="0.5">
      <c r="A37" s="14" t="s">
        <v>42</v>
      </c>
      <c r="B37" s="35">
        <v>12</v>
      </c>
      <c r="C37" s="35">
        <v>9</v>
      </c>
      <c r="D37" s="130">
        <v>2.7</v>
      </c>
      <c r="E37" s="36">
        <f>สุพรรณบุรี!AR14</f>
        <v>300</v>
      </c>
    </row>
    <row r="38" spans="1:5" x14ac:dyDescent="0.5">
      <c r="A38" s="14" t="s">
        <v>41</v>
      </c>
      <c r="B38" s="35">
        <v>528</v>
      </c>
      <c r="C38" s="35">
        <v>191</v>
      </c>
      <c r="D38" s="35">
        <v>43</v>
      </c>
      <c r="E38" s="36">
        <f>สุพรรณบุรี!AR15</f>
        <v>225</v>
      </c>
    </row>
    <row r="39" spans="1:5" x14ac:dyDescent="0.5">
      <c r="A39" s="17" t="s">
        <v>40</v>
      </c>
      <c r="B39" s="37">
        <v>17</v>
      </c>
      <c r="C39" s="37">
        <v>0</v>
      </c>
      <c r="D39" s="37">
        <v>0</v>
      </c>
      <c r="E39" s="38">
        <f>สุพรรณบุรี!AR16</f>
        <v>0</v>
      </c>
    </row>
    <row r="40" spans="1:5" s="155" customFormat="1" x14ac:dyDescent="0.5">
      <c r="A40" s="30" t="s">
        <v>57</v>
      </c>
      <c r="B40" s="154">
        <f>SUM(B41:B46)</f>
        <v>1978</v>
      </c>
      <c r="C40" s="154">
        <f>SUM(C41:C46)</f>
        <v>362</v>
      </c>
      <c r="D40" s="154">
        <f>ROUND(SUM(D41:D46),0)</f>
        <v>84</v>
      </c>
      <c r="E40" s="32">
        <f>IFERROR(ROUND((D40/C40)*1000,0),0)</f>
        <v>232</v>
      </c>
    </row>
    <row r="41" spans="1:5" x14ac:dyDescent="0.5">
      <c r="A41" s="13" t="s">
        <v>56</v>
      </c>
      <c r="B41" s="33">
        <v>1167</v>
      </c>
      <c r="C41" s="33">
        <v>181</v>
      </c>
      <c r="D41" s="33">
        <v>57</v>
      </c>
      <c r="E41" s="34">
        <f>นนทบุรี!AR7</f>
        <v>315</v>
      </c>
    </row>
    <row r="42" spans="1:5" x14ac:dyDescent="0.5">
      <c r="A42" s="14" t="s">
        <v>55</v>
      </c>
      <c r="B42" s="35">
        <v>53</v>
      </c>
      <c r="C42" s="35">
        <v>2</v>
      </c>
      <c r="D42" s="130">
        <v>0.15</v>
      </c>
      <c r="E42" s="36">
        <f>นนทบุรี!AR8</f>
        <v>75</v>
      </c>
    </row>
    <row r="43" spans="1:5" x14ac:dyDescent="0.5">
      <c r="A43" s="14" t="s">
        <v>54</v>
      </c>
      <c r="B43" s="35">
        <v>182</v>
      </c>
      <c r="C43" s="35">
        <v>85</v>
      </c>
      <c r="D43" s="35">
        <v>10</v>
      </c>
      <c r="E43" s="36">
        <f>นนทบุรี!AR9</f>
        <v>118</v>
      </c>
    </row>
    <row r="44" spans="1:5" x14ac:dyDescent="0.5">
      <c r="A44" s="14" t="s">
        <v>53</v>
      </c>
      <c r="B44" s="35">
        <v>97</v>
      </c>
      <c r="C44" s="35">
        <v>3</v>
      </c>
      <c r="D44" s="130">
        <v>0.12</v>
      </c>
      <c r="E44" s="36">
        <f>นนทบุรี!AR10</f>
        <v>40</v>
      </c>
    </row>
    <row r="45" spans="1:5" x14ac:dyDescent="0.5">
      <c r="A45" s="14" t="s">
        <v>52</v>
      </c>
      <c r="B45" s="35">
        <v>204</v>
      </c>
      <c r="C45" s="35">
        <v>21</v>
      </c>
      <c r="D45" s="130">
        <v>3.99</v>
      </c>
      <c r="E45" s="36">
        <f>นนทบุรี!AR11</f>
        <v>190</v>
      </c>
    </row>
    <row r="46" spans="1:5" x14ac:dyDescent="0.5">
      <c r="A46" s="17" t="s">
        <v>51</v>
      </c>
      <c r="B46" s="37">
        <v>275</v>
      </c>
      <c r="C46" s="37">
        <v>70</v>
      </c>
      <c r="D46" s="37">
        <v>13</v>
      </c>
      <c r="E46" s="38">
        <f>นนทบุรี!AR12</f>
        <v>186</v>
      </c>
    </row>
  </sheetData>
  <mergeCells count="5">
    <mergeCell ref="B2:B4"/>
    <mergeCell ref="C2:C4"/>
    <mergeCell ref="D2:D4"/>
    <mergeCell ref="E2:E4"/>
    <mergeCell ref="A2:A4"/>
  </mergeCells>
  <pageMargins left="0.31496062992125984" right="0.19685039370078741" top="0.19685039370078741" bottom="0.23622047244094491" header="0.31496062992125984" footer="0.2362204724409449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9</vt:i4>
      </vt:variant>
    </vt:vector>
  </HeadingPairs>
  <TitlesOfParts>
    <vt:vector size="19" baseType="lpstr">
      <vt:lpstr>สระบุรี</vt:lpstr>
      <vt:lpstr>สรุป(สระบุรี)</vt:lpstr>
      <vt:lpstr>ลพบุรี</vt:lpstr>
      <vt:lpstr>สรุป(ลพบุรี)</vt:lpstr>
      <vt:lpstr>สุพรรณบุรี</vt:lpstr>
      <vt:lpstr>สรุป(สุพรรณบุรี)</vt:lpstr>
      <vt:lpstr>นนทบุรี</vt:lpstr>
      <vt:lpstr>สรุป(นนทบุรี)</vt:lpstr>
      <vt:lpstr>จังหวัด</vt:lpstr>
      <vt:lpstr>ร้อยละรายเดือน</vt:lpstr>
      <vt:lpstr>'สรุป(นนทบุรี)'!Print_Area</vt:lpstr>
      <vt:lpstr>'สรุป(ลพบุรี)'!Print_Area</vt:lpstr>
      <vt:lpstr>'สรุป(สระบุรี)'!Print_Area</vt:lpstr>
      <vt:lpstr>'สรุป(สุพรรณบุรี)'!Print_Area</vt:lpstr>
      <vt:lpstr>จังหวัด!Print_Titles</vt:lpstr>
      <vt:lpstr>'สรุป(นนทบุรี)'!Print_Titles</vt:lpstr>
      <vt:lpstr>'สรุป(ลพบุรี)'!Print_Titles</vt:lpstr>
      <vt:lpstr>'สรุป(สระบุรี)'!Print_Titles</vt:lpstr>
      <vt:lpstr>'สรุป(สุพรรณบุรี)'!Print_Titles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นุชรินทร์ มะหัย</dc:creator>
  <cp:lastModifiedBy>นายพงษธร  ขุมทอง</cp:lastModifiedBy>
  <cp:lastPrinted>2024-05-03T08:05:45Z</cp:lastPrinted>
  <dcterms:created xsi:type="dcterms:W3CDTF">2022-08-31T05:01:10Z</dcterms:created>
  <dcterms:modified xsi:type="dcterms:W3CDTF">2024-05-03T08:06:36Z</dcterms:modified>
</cp:coreProperties>
</file>