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ngsatron\Desktop\ให้พี่แตน\"/>
    </mc:Choice>
  </mc:AlternateContent>
  <xr:revisionPtr revIDLastSave="0" documentId="8_{75F8E1A9-1FAF-428D-AF7A-9138254AD5B1}" xr6:coauthVersionLast="47" xr6:coauthVersionMax="47" xr10:uidLastSave="{00000000-0000-0000-0000-000000000000}"/>
  <bookViews>
    <workbookView xWindow="-120" yWindow="-120" windowWidth="20730" windowHeight="11040" activeTab="1" xr2:uid="{C47FCC5B-CFB8-45F8-A9B7-8768F4C95E14}"/>
  </bookViews>
  <sheets>
    <sheet name="จังหวัด" sheetId="1" r:id="rId1"/>
    <sheet name="ร้อยละ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2" l="1"/>
  <c r="O14" i="2"/>
  <c r="H15" i="2" s="1"/>
  <c r="O13" i="2"/>
  <c r="N13" i="2"/>
  <c r="M13" i="2"/>
  <c r="L13" i="2"/>
  <c r="K13" i="2"/>
  <c r="J13" i="2"/>
  <c r="O12" i="2"/>
  <c r="I13" i="2" s="1"/>
  <c r="O11" i="2"/>
  <c r="N11" i="2" s="1"/>
  <c r="M11" i="2"/>
  <c r="L11" i="2"/>
  <c r="K11" i="2"/>
  <c r="J11" i="2"/>
  <c r="I11" i="2"/>
  <c r="H11" i="2"/>
  <c r="G11" i="2"/>
  <c r="F11" i="2"/>
  <c r="E11" i="2"/>
  <c r="D11" i="2"/>
  <c r="O10" i="2"/>
  <c r="C11" i="2" s="1"/>
  <c r="O9" i="2"/>
  <c r="O8" i="2"/>
  <c r="I9" i="2" s="1"/>
  <c r="O7" i="2"/>
  <c r="N7" i="2"/>
  <c r="M7" i="2"/>
  <c r="L7" i="2"/>
  <c r="O6" i="2"/>
  <c r="K7" i="2" s="1"/>
  <c r="O5" i="2"/>
  <c r="E5" i="2" s="1"/>
  <c r="K5" i="2"/>
  <c r="J5" i="2"/>
  <c r="I5" i="2"/>
  <c r="H5" i="2"/>
  <c r="G5" i="2"/>
  <c r="F5" i="2"/>
  <c r="O4" i="2"/>
  <c r="E9" i="2" l="1"/>
  <c r="N5" i="2"/>
  <c r="E15" i="2"/>
  <c r="G15" i="2"/>
  <c r="I15" i="2"/>
  <c r="F7" i="2"/>
  <c r="L9" i="2"/>
  <c r="D13" i="2"/>
  <c r="J15" i="2"/>
  <c r="G7" i="2"/>
  <c r="M9" i="2"/>
  <c r="E13" i="2"/>
  <c r="K15" i="2"/>
  <c r="F15" i="2"/>
  <c r="K9" i="2"/>
  <c r="H7" i="2"/>
  <c r="N9" i="2"/>
  <c r="F13" i="2"/>
  <c r="L15" i="2"/>
  <c r="D15" i="2"/>
  <c r="J9" i="2"/>
  <c r="C13" i="2"/>
  <c r="C5" i="2"/>
  <c r="I7" i="2"/>
  <c r="G13" i="2"/>
  <c r="M15" i="2"/>
  <c r="C9" i="2"/>
  <c r="L5" i="2"/>
  <c r="D9" i="2"/>
  <c r="M5" i="2"/>
  <c r="C15" i="2"/>
  <c r="F9" i="2"/>
  <c r="G9" i="2"/>
  <c r="H9" i="2"/>
  <c r="C7" i="2"/>
  <c r="E7" i="2"/>
  <c r="D5" i="2"/>
  <c r="J7" i="2"/>
  <c r="H13" i="2"/>
  <c r="N15" i="2"/>
  <c r="D7" i="2"/>
  <c r="D69" i="1" l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4" i="1"/>
  <c r="C54" i="1"/>
  <c r="A54" i="1"/>
  <c r="D53" i="1"/>
  <c r="C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7" i="1"/>
  <c r="C27" i="1"/>
  <c r="B27" i="1"/>
  <c r="D26" i="1"/>
  <c r="C26" i="1"/>
  <c r="B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B8" i="1"/>
  <c r="A8" i="1"/>
  <c r="D7" i="1"/>
  <c r="C7" i="1"/>
  <c r="B7" i="1"/>
  <c r="A7" i="1"/>
  <c r="E61" i="1" l="1"/>
  <c r="E48" i="1"/>
  <c r="C55" i="1"/>
  <c r="E34" i="1"/>
  <c r="E22" i="1"/>
  <c r="E58" i="1"/>
  <c r="E9" i="1"/>
  <c r="E39" i="1"/>
  <c r="C62" i="1"/>
  <c r="E59" i="1"/>
  <c r="E40" i="1"/>
  <c r="E35" i="1"/>
  <c r="E52" i="1"/>
  <c r="E47" i="1"/>
  <c r="E41" i="1"/>
  <c r="E54" i="1"/>
  <c r="B55" i="1"/>
  <c r="E67" i="1"/>
  <c r="E27" i="1"/>
  <c r="E32" i="1"/>
  <c r="E31" i="1"/>
  <c r="E13" i="1"/>
  <c r="E60" i="1"/>
  <c r="E16" i="1"/>
  <c r="E53" i="1"/>
  <c r="E24" i="1"/>
  <c r="E33" i="1"/>
  <c r="E65" i="1"/>
  <c r="E45" i="1"/>
  <c r="D55" i="1"/>
  <c r="E55" i="1" s="1"/>
  <c r="E15" i="1"/>
  <c r="B19" i="1"/>
  <c r="C38" i="1"/>
  <c r="E26" i="1"/>
  <c r="E44" i="1"/>
  <c r="D38" i="1"/>
  <c r="E37" i="1"/>
  <c r="E66" i="1"/>
  <c r="B28" i="1"/>
  <c r="E7" i="1"/>
  <c r="E21" i="1"/>
  <c r="E36" i="1"/>
  <c r="E46" i="1"/>
  <c r="E49" i="1"/>
  <c r="E18" i="1"/>
  <c r="D62" i="1"/>
  <c r="E63" i="1"/>
  <c r="C19" i="1"/>
  <c r="E50" i="1"/>
  <c r="E14" i="1"/>
  <c r="E57" i="1"/>
  <c r="E51" i="1"/>
  <c r="B62" i="1"/>
  <c r="E20" i="1"/>
  <c r="E12" i="1"/>
  <c r="E43" i="1"/>
  <c r="E17" i="1"/>
  <c r="E25" i="1"/>
  <c r="D19" i="1"/>
  <c r="C28" i="1"/>
  <c r="E29" i="1"/>
  <c r="E64" i="1"/>
  <c r="D28" i="1"/>
  <c r="E11" i="1"/>
  <c r="E42" i="1"/>
  <c r="E68" i="1"/>
  <c r="B6" i="1"/>
  <c r="E10" i="1"/>
  <c r="E23" i="1"/>
  <c r="E30" i="1"/>
  <c r="E56" i="1"/>
  <c r="E69" i="1"/>
  <c r="E19" i="1" l="1"/>
  <c r="E62" i="1"/>
  <c r="E28" i="1"/>
  <c r="E38" i="1"/>
  <c r="B53" i="1" l="1"/>
  <c r="B38" i="1" s="1"/>
  <c r="B5" i="1" s="1"/>
  <c r="B54" i="1"/>
  <c r="C8" i="1" l="1"/>
  <c r="C6" i="1" s="1"/>
  <c r="C5" i="1" s="1"/>
  <c r="D8" i="1" l="1"/>
  <c r="E8" i="1" l="1"/>
  <c r="D6" i="1"/>
  <c r="E6" i="1" l="1"/>
  <c r="D5" i="1"/>
  <c r="E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มนพัสตร์ อ่ำเกตุ</author>
  </authors>
  <commentList>
    <comment ref="B19" authorId="0" shapeId="0" xr:uid="{EE9C4CED-FD5F-4120-8F54-1665EF78AAC0}">
      <text>
        <r>
          <rPr>
            <b/>
            <sz val="9"/>
            <color indexed="81"/>
            <rFont val="Tahoma"/>
            <family val="2"/>
          </rPr>
          <t>มนพัสตร์ อ่ำเกตุ:</t>
        </r>
        <r>
          <rPr>
            <sz val="9"/>
            <color indexed="81"/>
            <rFont val="Tahoma"/>
            <family val="2"/>
          </rPr>
          <t xml:space="preserve">
ยืนต้นตาย เกษตรกรไปปลูกพืชอื่น</t>
        </r>
      </text>
    </comment>
    <comment ref="D19" authorId="0" shapeId="0" xr:uid="{01416284-60E7-47BA-BF7D-4B0553615FD3}">
      <text>
        <r>
          <rPr>
            <b/>
            <sz val="9"/>
            <color indexed="81"/>
            <rFont val="Tahoma"/>
            <family val="2"/>
          </rPr>
          <t>มนพัสตร์ อ่ำเกตุ:</t>
        </r>
        <r>
          <rPr>
            <sz val="9"/>
            <color indexed="81"/>
            <rFont val="Tahoma"/>
            <family val="2"/>
          </rPr>
          <t xml:space="preserve">
หนอนหัวดำทำลาย</t>
        </r>
      </text>
    </comment>
  </commentList>
</comments>
</file>

<file path=xl/sharedStrings.xml><?xml version="1.0" encoding="utf-8"?>
<sst xmlns="http://schemas.openxmlformats.org/spreadsheetml/2006/main" count="51" uniqueCount="35">
  <si>
    <t>จังหวัด/อำเภอ</t>
  </si>
  <si>
    <t>เนื้อที่ยืนต้น (ไร่)</t>
  </si>
  <si>
    <t>เนื้อที่ให้ผล (ไร่)</t>
  </si>
  <si>
    <t>ผลผลิต (ผล)</t>
  </si>
  <si>
    <t>ผลผลิตต่อเนื้อที่ให้ผล (ผลต่อไร่)</t>
  </si>
  <si>
    <t>ปริมาณ</t>
  </si>
  <si>
    <t>ร้อยละ</t>
  </si>
  <si>
    <t>สระบุรี</t>
  </si>
  <si>
    <t>ชัยนาท</t>
  </si>
  <si>
    <t>วัดสิงห์</t>
  </si>
  <si>
    <t>เนินขาม</t>
  </si>
  <si>
    <t>สุพรรณบุรี</t>
  </si>
  <si>
    <t>พระนครศรีอยุธยา</t>
  </si>
  <si>
    <t>นนทบุรี</t>
  </si>
  <si>
    <t>ปทุมธานี</t>
  </si>
  <si>
    <t>ตารางที่ 1 มะพร้าวผลแก่ : ข้อมูลเนื้อที่ยืนต้น เนื้อที่ให้ผล ผลผลิต และผลผลิตต่อเนื้อที่ให้ผล รายอำเภอ ปี 2565</t>
  </si>
  <si>
    <t>สศท.7</t>
  </si>
  <si>
    <t>จังหวัด</t>
  </si>
  <si>
    <t>รายการ</t>
  </si>
  <si>
    <t>ร้อยละและปริมาณผลผลิตรายเดือน  (ผล)</t>
  </si>
  <si>
    <t>รวม</t>
  </si>
  <si>
    <t>ม.ค.65</t>
  </si>
  <si>
    <t>ก.พ.65</t>
  </si>
  <si>
    <t>มี.ค.65</t>
  </si>
  <si>
    <t>เม.ย.65</t>
  </si>
  <si>
    <t>พ.ค.65</t>
  </si>
  <si>
    <t>มิ.ย.65</t>
  </si>
  <si>
    <t>ก.ค.65</t>
  </si>
  <si>
    <t>ส.ค.65</t>
  </si>
  <si>
    <t>ก.ย.65</t>
  </si>
  <si>
    <t>ต.ค.65</t>
  </si>
  <si>
    <t>พ.ย.65</t>
  </si>
  <si>
    <t>ธ.ค.65</t>
  </si>
  <si>
    <t>(ร้อยละ/ผล)</t>
  </si>
  <si>
    <t>ตารางที่ 2 มะพร้าวผลแก่  :   ร้อยละและปริมาณผลผลิตรายเดือนมะพร้าวผลแก่ 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</si>
</sst>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  <numFmt numFmtId="189" formatCode="#,##0_ ;\-#,##0\ 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b/>
      <sz val="14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AngsanaUPC"/>
      <family val="1"/>
      <charset val="22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5" fillId="0" borderId="0"/>
    <xf numFmtId="43" fontId="5" fillId="0" borderId="0" applyFont="0" applyFill="0" applyBorder="0" applyAlignment="0" applyProtection="0"/>
    <xf numFmtId="0" fontId="12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187" fontId="4" fillId="2" borderId="0" xfId="2" applyNumberFormat="1" applyFont="1" applyFill="1"/>
    <xf numFmtId="187" fontId="4" fillId="2" borderId="0" xfId="1" applyNumberFormat="1" applyFont="1" applyFill="1"/>
    <xf numFmtId="0" fontId="4" fillId="2" borderId="0" xfId="1" applyFont="1" applyFill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188" fontId="3" fillId="3" borderId="8" xfId="3" applyNumberFormat="1" applyFont="1" applyFill="1" applyBorder="1" applyAlignment="1">
      <alignment horizontal="center"/>
    </xf>
    <xf numFmtId="3" fontId="3" fillId="3" borderId="7" xfId="6" applyNumberFormat="1" applyFont="1" applyFill="1" applyBorder="1" applyAlignment="1"/>
    <xf numFmtId="0" fontId="3" fillId="4" borderId="7" xfId="3" applyFont="1" applyFill="1" applyBorder="1" applyAlignment="1">
      <alignment horizontal="left"/>
    </xf>
    <xf numFmtId="188" fontId="3" fillId="4" borderId="4" xfId="5" applyFont="1" applyFill="1" applyBorder="1" applyAlignment="1"/>
    <xf numFmtId="189" fontId="3" fillId="4" borderId="7" xfId="5" applyNumberFormat="1" applyFont="1" applyFill="1" applyBorder="1"/>
    <xf numFmtId="3" fontId="3" fillId="4" borderId="7" xfId="6" applyNumberFormat="1" applyFont="1" applyFill="1" applyBorder="1" applyAlignment="1"/>
    <xf numFmtId="0" fontId="4" fillId="2" borderId="9" xfId="3" applyFont="1" applyFill="1" applyBorder="1" applyAlignment="1">
      <alignment horizontal="left"/>
    </xf>
    <xf numFmtId="3" fontId="4" fillId="2" borderId="10" xfId="7" applyNumberFormat="1" applyFont="1" applyFill="1" applyBorder="1" applyAlignment="1"/>
    <xf numFmtId="3" fontId="4" fillId="2" borderId="10" xfId="6" applyNumberFormat="1" applyFont="1" applyFill="1" applyBorder="1" applyAlignment="1"/>
    <xf numFmtId="3" fontId="4" fillId="2" borderId="9" xfId="7" applyNumberFormat="1" applyFont="1" applyFill="1" applyBorder="1" applyAlignment="1"/>
    <xf numFmtId="3" fontId="4" fillId="2" borderId="11" xfId="6" applyNumberFormat="1" applyFont="1" applyFill="1" applyBorder="1" applyAlignment="1"/>
    <xf numFmtId="0" fontId="3" fillId="4" borderId="7" xfId="1" applyFont="1" applyFill="1" applyBorder="1"/>
    <xf numFmtId="187" fontId="3" fillId="4" borderId="4" xfId="5" applyNumberFormat="1" applyFont="1" applyFill="1" applyBorder="1" applyAlignment="1"/>
    <xf numFmtId="43" fontId="4" fillId="2" borderId="0" xfId="1" applyNumberFormat="1" applyFont="1" applyFill="1"/>
    <xf numFmtId="0" fontId="4" fillId="2" borderId="10" xfId="1" applyFont="1" applyFill="1" applyBorder="1"/>
    <xf numFmtId="0" fontId="4" fillId="2" borderId="11" xfId="1" applyFont="1" applyFill="1" applyBorder="1"/>
    <xf numFmtId="0" fontId="4" fillId="2" borderId="5" xfId="1" applyFont="1" applyFill="1" applyBorder="1"/>
    <xf numFmtId="0" fontId="4" fillId="2" borderId="6" xfId="1" applyFont="1" applyFill="1" applyBorder="1"/>
    <xf numFmtId="0" fontId="4" fillId="2" borderId="10" xfId="3" applyFont="1" applyFill="1" applyBorder="1" applyAlignment="1">
      <alignment horizontal="left"/>
    </xf>
    <xf numFmtId="0" fontId="4" fillId="2" borderId="11" xfId="3" applyFont="1" applyFill="1" applyBorder="1" applyAlignment="1">
      <alignment horizontal="left"/>
    </xf>
    <xf numFmtId="0" fontId="4" fillId="2" borderId="5" xfId="3" applyFont="1" applyFill="1" applyBorder="1" applyAlignment="1">
      <alignment horizontal="left"/>
    </xf>
    <xf numFmtId="0" fontId="4" fillId="2" borderId="12" xfId="3" applyFont="1" applyFill="1" applyBorder="1" applyAlignment="1">
      <alignment horizontal="left"/>
    </xf>
    <xf numFmtId="0" fontId="4" fillId="2" borderId="13" xfId="3" applyFont="1" applyFill="1" applyBorder="1" applyAlignment="1">
      <alignment horizontal="left"/>
    </xf>
    <xf numFmtId="3" fontId="4" fillId="2" borderId="13" xfId="7" applyNumberFormat="1" applyFont="1" applyFill="1" applyBorder="1" applyAlignment="1"/>
    <xf numFmtId="3" fontId="4" fillId="2" borderId="13" xfId="6" applyNumberFormat="1" applyFont="1" applyFill="1" applyBorder="1" applyAlignment="1"/>
    <xf numFmtId="0" fontId="4" fillId="2" borderId="0" xfId="1" applyFont="1" applyFill="1" applyAlignment="1">
      <alignment horizontal="left"/>
    </xf>
    <xf numFmtId="0" fontId="10" fillId="0" borderId="0" xfId="8" applyFont="1" applyAlignment="1">
      <alignment horizontal="left" vertical="center"/>
    </xf>
    <xf numFmtId="0" fontId="3" fillId="2" borderId="1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11" fillId="0" borderId="0" xfId="9" applyFont="1" applyAlignment="1">
      <alignment vertical="center"/>
    </xf>
    <xf numFmtId="187" fontId="11" fillId="0" borderId="0" xfId="10" applyNumberFormat="1" applyFont="1" applyFill="1" applyAlignment="1">
      <alignment vertical="center"/>
    </xf>
    <xf numFmtId="49" fontId="11" fillId="0" borderId="6" xfId="10" applyNumberFormat="1" applyFont="1" applyFill="1" applyBorder="1" applyAlignment="1">
      <alignment horizontal="center" vertical="center"/>
    </xf>
    <xf numFmtId="187" fontId="11" fillId="0" borderId="6" xfId="10" applyNumberFormat="1" applyFont="1" applyFill="1" applyBorder="1" applyAlignment="1">
      <alignment horizontal="center" vertical="center"/>
    </xf>
    <xf numFmtId="0" fontId="13" fillId="0" borderId="5" xfId="11" applyFont="1" applyBorder="1" applyAlignment="1">
      <alignment vertical="center"/>
    </xf>
    <xf numFmtId="187" fontId="13" fillId="0" borderId="5" xfId="10" applyNumberFormat="1" applyFont="1" applyFill="1" applyBorder="1" applyAlignment="1">
      <alignment vertical="center"/>
    </xf>
    <xf numFmtId="0" fontId="13" fillId="0" borderId="6" xfId="11" applyFont="1" applyBorder="1" applyAlignment="1">
      <alignment vertical="center"/>
    </xf>
    <xf numFmtId="187" fontId="13" fillId="0" borderId="6" xfId="10" applyNumberFormat="1" applyFont="1" applyFill="1" applyBorder="1" applyAlignment="1">
      <alignment vertical="center"/>
    </xf>
    <xf numFmtId="0" fontId="11" fillId="5" borderId="1" xfId="11" applyFont="1" applyFill="1" applyBorder="1" applyAlignment="1">
      <alignment horizontal="center" vertical="center"/>
    </xf>
    <xf numFmtId="0" fontId="11" fillId="5" borderId="6" xfId="11" applyFont="1" applyFill="1" applyBorder="1" applyAlignment="1">
      <alignment horizontal="center" vertical="center"/>
    </xf>
    <xf numFmtId="187" fontId="11" fillId="5" borderId="2" xfId="10" applyNumberFormat="1" applyFont="1" applyFill="1" applyBorder="1" applyAlignment="1">
      <alignment horizontal="center" vertical="center"/>
    </xf>
    <xf numFmtId="187" fontId="11" fillId="5" borderId="3" xfId="10" applyNumberFormat="1" applyFont="1" applyFill="1" applyBorder="1" applyAlignment="1">
      <alignment horizontal="center" vertical="center"/>
    </xf>
    <xf numFmtId="187" fontId="11" fillId="5" borderId="4" xfId="10" applyNumberFormat="1" applyFont="1" applyFill="1" applyBorder="1" applyAlignment="1">
      <alignment horizontal="center" vertical="center"/>
    </xf>
    <xf numFmtId="187" fontId="11" fillId="5" borderId="1" xfId="10" applyNumberFormat="1" applyFont="1" applyFill="1" applyBorder="1" applyAlignment="1">
      <alignment horizontal="center" vertical="center"/>
    </xf>
    <xf numFmtId="0" fontId="11" fillId="5" borderId="1" xfId="11" applyFont="1" applyFill="1" applyBorder="1" applyAlignment="1">
      <alignment vertical="center"/>
    </xf>
    <xf numFmtId="43" fontId="11" fillId="5" borderId="1" xfId="10" applyFont="1" applyFill="1" applyBorder="1" applyAlignment="1">
      <alignment vertical="center"/>
    </xf>
    <xf numFmtId="0" fontId="11" fillId="5" borderId="5" xfId="11" applyFont="1" applyFill="1" applyBorder="1" applyAlignment="1">
      <alignment vertical="center"/>
    </xf>
    <xf numFmtId="43" fontId="11" fillId="5" borderId="5" xfId="10" applyFont="1" applyFill="1" applyBorder="1" applyAlignment="1">
      <alignment vertical="center"/>
    </xf>
  </cellXfs>
  <cellStyles count="12">
    <cellStyle name="Comma 2" xfId="2" xr:uid="{AAC2FB17-DA61-4FD2-86DB-9C558C13B01C}"/>
    <cellStyle name="Comma 3 2" xfId="6" xr:uid="{0D88B1FF-E2A1-43E3-BCE6-1D334AA7D4D4}"/>
    <cellStyle name="Comma 4 2" xfId="10" xr:uid="{5A1B39A2-795C-4E55-AAE4-17767E00DD0E}"/>
    <cellStyle name="Normal 4 3" xfId="9" xr:uid="{28385A5D-7622-4A0F-BD68-83A8740181C8}"/>
    <cellStyle name="เครื่องหมายจุลภาค 2 2 2" xfId="4" xr:uid="{805169BD-94C8-4EA6-81C4-529CAA7445BA}"/>
    <cellStyle name="เครื่องหมายจุลภาค 2 2 2 4" xfId="5" xr:uid="{CFA9EA4F-908A-484F-9F44-C2A3628BDF8F}"/>
    <cellStyle name="เครื่องหมายจุลภาค 59" xfId="7" xr:uid="{1F559EBF-CD27-43AA-9B5A-865418FA8635}"/>
    <cellStyle name="ปกติ" xfId="0" builtinId="0"/>
    <cellStyle name="ปกติ 2" xfId="1" xr:uid="{252A821F-8E38-4096-9722-908A58A8A0FE}"/>
    <cellStyle name="ปกติ_9. Ma ร้อยละเนื้อที่ปลูกรายเดือน49" xfId="11" xr:uid="{9AA585C2-D30A-42DB-BCB9-15BD457FCFDB}"/>
    <cellStyle name="ปกติ_Sheet1" xfId="8" xr:uid="{95267824-01B0-45E4-8C53-A331B5599767}"/>
    <cellStyle name="ปกติ_Sheet2" xfId="3" xr:uid="{964E5821-3C9A-4282-BE62-77DE6F5BE6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&#3591;&#3610;&#3611;&#3619;&#3632;&#3617;&#3634;&#3603;&#3611;&#3637;%202566\!!!!!!!!!!&#3648;&#3629;&#3616;&#3616;&#3634;&#3614;%20&#3588;&#3619;&#3633;&#3657;&#3591;&#3607;&#3637;&#3656;%201.66%20(10%20&#3626;.&#3588;.66)\&#3648;&#3629;&#3585;&#3626;&#3634;&#3619;&#3585;&#3634;&#3619;&#3611;&#3619;&#3632;&#3594;&#3640;&#3617;&#3648;&#3629;&#3585;&#3616;&#3634;&#3614;%201.66\&#3586;&#3657;&#3629;&#3617;&#3641;&#3621;&#3611;&#3619;&#3636;&#3617;&#3634;&#3603;&#3585;&#3634;&#3619;&#3612;&#3621;&#3636;&#3605;&#3619;&#3634;&#3618;&#3626;&#3636;&#3609;&#3588;&#3657;&#3634;\&#3617;&#3632;&#3614;&#3619;&#3657;&#3634;&#3623;&#3612;&#3621;&#3649;&#3585;&#3656;%202565\&#3649;&#3585;&#3657;&#3652;&#3586;&#3611;&#3619;&#3636;&#3617;&#3634;&#3603;&#3612;&#3621;&#3612;&#3621;&#3636;&#3605;&#3627;&#3621;&#3633;&#3591;&#3611;&#3619;&#3632;&#3594;&#3640;&#3617;&#3648;&#3629;&#3585;&#3616;&#3634;&#3614;%20&#3617;&#3632;&#3614;&#3619;&#3657;&#3634;&#3623;&#3612;&#3621;&#3649;&#3585;&#3656;%20&#3611;&#3637;%202565_&#3616;&#3634;&#3588;&#3585;&#3621;.xlsx" TargetMode="External"/><Relationship Id="rId1" Type="http://schemas.openxmlformats.org/officeDocument/2006/relationships/externalLinkPath" Target="file:///I:\&#3591;&#3610;&#3611;&#3619;&#3632;&#3617;&#3634;&#3603;&#3611;&#3637;%202566\!!!!!!!!!!&#3648;&#3629;&#3616;&#3616;&#3634;&#3614;%20&#3588;&#3619;&#3633;&#3657;&#3591;&#3607;&#3637;&#3656;%201.66%20(10%20&#3626;.&#3588;.66)\&#3648;&#3629;&#3585;&#3626;&#3634;&#3619;&#3585;&#3634;&#3619;&#3611;&#3619;&#3632;&#3594;&#3640;&#3617;&#3648;&#3629;&#3585;&#3616;&#3634;&#3614;%201.66\&#3586;&#3657;&#3629;&#3617;&#3641;&#3621;&#3611;&#3619;&#3636;&#3617;&#3634;&#3603;&#3585;&#3634;&#3619;&#3612;&#3621;&#3636;&#3605;&#3619;&#3634;&#3618;&#3626;&#3636;&#3609;&#3588;&#3657;&#3634;\&#3617;&#3632;&#3614;&#3619;&#3657;&#3634;&#3623;&#3612;&#3621;&#3649;&#3585;&#3656;%202565\&#3649;&#3585;&#3657;&#3652;&#3586;&#3611;&#3619;&#3636;&#3617;&#3634;&#3603;&#3612;&#3621;&#3612;&#3621;&#3636;&#3605;&#3627;&#3621;&#3633;&#3591;&#3611;&#3619;&#3632;&#3594;&#3640;&#3617;&#3648;&#3629;&#3585;&#3616;&#3634;&#3614;%20&#3617;&#3632;&#3614;&#3619;&#3657;&#3634;&#3623;&#3612;&#3621;&#3649;&#3585;&#3656;%20&#3611;&#3637;%202565_&#3616;&#3634;&#3588;&#3585;&#3621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&#3591;&#3610;&#3611;&#3619;&#3632;&#3617;&#3634;&#3603;&#3611;&#3637;%202566\!!!!!!!!!!&#3648;&#3629;&#3616;&#3616;&#3634;&#3614;%20&#3588;&#3619;&#3633;&#3657;&#3591;&#3607;&#3637;&#3656;%201.66%20(10%20&#3626;.&#3588;.66)\&#3648;&#3629;&#3585;&#3626;&#3634;&#3619;&#3585;&#3634;&#3619;&#3611;&#3619;&#3632;&#3594;&#3640;&#3617;&#3648;&#3629;&#3585;&#3616;&#3634;&#3614;%201.66\&#3586;&#3657;&#3629;&#3617;&#3641;&#3621;&#3611;&#3619;&#3636;&#3617;&#3634;&#3603;&#3585;&#3634;&#3619;&#3612;&#3621;&#3636;&#3605;&#3619;&#3634;&#3618;&#3626;&#3636;&#3609;&#3588;&#3657;&#3634;\&#3617;&#3632;&#3614;&#3619;&#3657;&#3634;&#3623;&#3612;&#3621;&#3649;&#3585;&#3656;%202565\&#3617;&#3632;&#3614;&#3619;&#3657;&#3634;&#3623;&#3612;&#3621;&#3649;&#3585;&#3656;%20&#3611;&#3637;%202565%20&#3626;&#3624;&#3607;.7%20&#3627;&#3634;&#3619;&#3639;&#3629;&#3592;&#3633;&#3591;&#3627;&#3623;&#3633;&#3604;ok&#3605;&#3619;&#3623;&#3592;&#3649;&#3621;.xlsx" TargetMode="External"/><Relationship Id="rId1" Type="http://schemas.openxmlformats.org/officeDocument/2006/relationships/externalLinkPath" Target="file:///I:\&#3591;&#3610;&#3611;&#3619;&#3632;&#3617;&#3634;&#3603;&#3611;&#3637;%202566\!!!!!!!!!!&#3648;&#3629;&#3616;&#3616;&#3634;&#3614;%20&#3588;&#3619;&#3633;&#3657;&#3591;&#3607;&#3637;&#3656;%201.66%20(10%20&#3626;.&#3588;.66)\&#3648;&#3629;&#3585;&#3626;&#3634;&#3619;&#3585;&#3634;&#3619;&#3611;&#3619;&#3632;&#3594;&#3640;&#3617;&#3648;&#3629;&#3585;&#3616;&#3634;&#3614;%201.66\&#3586;&#3657;&#3629;&#3617;&#3641;&#3621;&#3611;&#3619;&#3636;&#3617;&#3634;&#3603;&#3585;&#3634;&#3619;&#3612;&#3621;&#3636;&#3605;&#3619;&#3634;&#3618;&#3626;&#3636;&#3609;&#3588;&#3657;&#3634;\&#3617;&#3632;&#3614;&#3619;&#3657;&#3634;&#3623;&#3612;&#3621;&#3649;&#3585;&#3656;%202565\&#3617;&#3632;&#3614;&#3619;&#3657;&#3634;&#3623;&#3612;&#3621;&#3649;&#3585;&#3656;%20&#3611;&#3637;%202565%20&#3626;&#3624;&#3607;.7%20&#3627;&#3634;&#3619;&#3639;&#3629;&#3592;&#3633;&#3591;&#3627;&#3623;&#3633;&#3604;ok&#3605;&#3619;&#3623;&#3592;&#3649;&#36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สระบุรี"/>
      <sheetName val="สรุปสระบุรี"/>
      <sheetName val="ชัยนาท"/>
      <sheetName val="สรุปชัยนาท"/>
      <sheetName val="สุพรรณบุรี"/>
      <sheetName val="สรุปสุพรรณบุรี"/>
      <sheetName val="พระนครศรีอยุธยา"/>
      <sheetName val="สรุปพระนครศรีอยุธยา"/>
      <sheetName val="นนทบุรี"/>
      <sheetName val="สรุปนนทบุรี"/>
      <sheetName val="ปทุมธานี"/>
      <sheetName val="สรุปปทุมธานี"/>
      <sheetName val="สรุป สศท.7"/>
      <sheetName val="ร้อยละรายเดือน"/>
      <sheetName val="เอกสารประกอบ"/>
    </sheetNames>
    <sheetDataSet>
      <sheetData sheetId="0">
        <row r="7">
          <cell r="A7" t="str">
            <v>เมืองสระบุรี</v>
          </cell>
          <cell r="S7">
            <v>40</v>
          </cell>
          <cell r="AE7">
            <v>40</v>
          </cell>
          <cell r="AJ7">
            <v>14000</v>
          </cell>
        </row>
        <row r="8">
          <cell r="A8" t="str">
            <v>แก่งคอย</v>
          </cell>
          <cell r="S8">
            <v>140</v>
          </cell>
          <cell r="AE8">
            <v>140</v>
          </cell>
          <cell r="AJ8">
            <v>57680</v>
          </cell>
        </row>
        <row r="9">
          <cell r="A9" t="str">
            <v>บ้านหมอ</v>
          </cell>
          <cell r="S9">
            <v>0</v>
          </cell>
          <cell r="AE9">
            <v>0</v>
          </cell>
          <cell r="AJ9">
            <v>0</v>
          </cell>
        </row>
        <row r="10">
          <cell r="A10" t="str">
            <v>พระพุทธบาท</v>
          </cell>
          <cell r="S10">
            <v>58</v>
          </cell>
          <cell r="AE10">
            <v>17</v>
          </cell>
          <cell r="AJ10">
            <v>7412</v>
          </cell>
        </row>
        <row r="11">
          <cell r="A11" t="str">
            <v>มวกเหล็ก</v>
          </cell>
          <cell r="S11">
            <v>30</v>
          </cell>
          <cell r="AE11">
            <v>30</v>
          </cell>
          <cell r="AJ11">
            <v>16800</v>
          </cell>
        </row>
        <row r="12">
          <cell r="A12" t="str">
            <v>วิหารแดง</v>
          </cell>
          <cell r="S12">
            <v>18</v>
          </cell>
          <cell r="AE12">
            <v>16</v>
          </cell>
          <cell r="AJ12">
            <v>7200</v>
          </cell>
        </row>
        <row r="13">
          <cell r="A13" t="str">
            <v>เสาไห้</v>
          </cell>
          <cell r="S13">
            <v>6</v>
          </cell>
          <cell r="AE13">
            <v>6</v>
          </cell>
          <cell r="AJ13">
            <v>3222</v>
          </cell>
        </row>
        <row r="14">
          <cell r="A14" t="str">
            <v>หนองแค</v>
          </cell>
          <cell r="S14">
            <v>24</v>
          </cell>
          <cell r="AE14">
            <v>24</v>
          </cell>
          <cell r="AJ14">
            <v>10416</v>
          </cell>
        </row>
        <row r="15">
          <cell r="A15" t="str">
            <v>หนองแซง</v>
          </cell>
          <cell r="S15">
            <v>20</v>
          </cell>
          <cell r="AE15">
            <v>20</v>
          </cell>
          <cell r="AJ15">
            <v>8860</v>
          </cell>
        </row>
        <row r="16">
          <cell r="A16" t="str">
            <v>หนองโดน</v>
          </cell>
          <cell r="S16">
            <v>40</v>
          </cell>
          <cell r="AE16">
            <v>40</v>
          </cell>
          <cell r="AJ16">
            <v>20560</v>
          </cell>
        </row>
        <row r="17">
          <cell r="A17" t="str">
            <v>วังม่วง</v>
          </cell>
          <cell r="S17">
            <v>3</v>
          </cell>
          <cell r="AE17">
            <v>3</v>
          </cell>
          <cell r="AJ17">
            <v>1200</v>
          </cell>
        </row>
        <row r="18">
          <cell r="A18" t="str">
            <v>เฉลิมพระเกียรติ.</v>
          </cell>
          <cell r="S18">
            <v>32</v>
          </cell>
          <cell r="AE18">
            <v>32</v>
          </cell>
          <cell r="AJ18">
            <v>14400</v>
          </cell>
        </row>
      </sheetData>
      <sheetData sheetId="1"/>
      <sheetData sheetId="2">
        <row r="7">
          <cell r="A7" t="str">
            <v>เมืองชัยนาท</v>
          </cell>
          <cell r="S7">
            <v>21</v>
          </cell>
          <cell r="AE7">
            <v>11</v>
          </cell>
          <cell r="AJ7">
            <v>3476</v>
          </cell>
        </row>
        <row r="8">
          <cell r="A8" t="str">
            <v>มโนรมย์</v>
          </cell>
          <cell r="S8">
            <v>22</v>
          </cell>
          <cell r="AE8">
            <v>22</v>
          </cell>
          <cell r="AJ8">
            <v>6732</v>
          </cell>
        </row>
        <row r="9">
          <cell r="A9" t="str">
            <v>สรรคบุรี</v>
          </cell>
          <cell r="S9">
            <v>38</v>
          </cell>
          <cell r="AE9">
            <v>31</v>
          </cell>
          <cell r="AJ9">
            <v>9796</v>
          </cell>
        </row>
        <row r="10">
          <cell r="A10" t="str">
            <v>สรรพยา</v>
          </cell>
          <cell r="S10">
            <v>22</v>
          </cell>
          <cell r="AE10">
            <v>22</v>
          </cell>
          <cell r="AJ10">
            <v>6358</v>
          </cell>
        </row>
        <row r="11">
          <cell r="A11" t="str">
            <v>หันคา</v>
          </cell>
          <cell r="S11">
            <v>104</v>
          </cell>
          <cell r="AE11">
            <v>4</v>
          </cell>
          <cell r="AJ11">
            <v>1080</v>
          </cell>
        </row>
        <row r="12">
          <cell r="A12" t="str">
            <v>หนองมะโมง</v>
          </cell>
          <cell r="S12">
            <v>12</v>
          </cell>
          <cell r="AE12">
            <v>11</v>
          </cell>
          <cell r="AJ12">
            <v>2948</v>
          </cell>
        </row>
        <row r="13">
          <cell r="S13">
            <v>17</v>
          </cell>
          <cell r="AE13">
            <v>0</v>
          </cell>
          <cell r="AJ13">
            <v>0</v>
          </cell>
        </row>
        <row r="14">
          <cell r="S14">
            <v>5</v>
          </cell>
          <cell r="AE14">
            <v>0</v>
          </cell>
          <cell r="AJ14">
            <v>0</v>
          </cell>
        </row>
      </sheetData>
      <sheetData sheetId="3"/>
      <sheetData sheetId="4">
        <row r="7">
          <cell r="A7" t="str">
            <v>เมืองสุพรรณบุรี</v>
          </cell>
          <cell r="S7">
            <v>4</v>
          </cell>
          <cell r="AE7">
            <v>4</v>
          </cell>
          <cell r="AJ7">
            <v>1208</v>
          </cell>
        </row>
        <row r="8">
          <cell r="A8" t="str">
            <v>ดอนเจดีย์</v>
          </cell>
          <cell r="S8">
            <v>0</v>
          </cell>
          <cell r="AE8">
            <v>0</v>
          </cell>
          <cell r="AJ8">
            <v>0</v>
          </cell>
        </row>
        <row r="9">
          <cell r="A9" t="str">
            <v>เดิมบางนางบวช</v>
          </cell>
          <cell r="S9">
            <v>4</v>
          </cell>
          <cell r="AE9">
            <v>4</v>
          </cell>
          <cell r="AJ9">
            <v>1276</v>
          </cell>
        </row>
        <row r="10">
          <cell r="A10" t="str">
            <v>ศรีประจันต์</v>
          </cell>
          <cell r="S10">
            <v>8</v>
          </cell>
          <cell r="AE10">
            <v>8</v>
          </cell>
          <cell r="AJ10">
            <v>2480</v>
          </cell>
        </row>
        <row r="11">
          <cell r="A11" t="str">
            <v>สองพี่น้อง</v>
          </cell>
          <cell r="S11">
            <v>22</v>
          </cell>
          <cell r="AE11">
            <v>16</v>
          </cell>
          <cell r="AJ11">
            <v>4528</v>
          </cell>
        </row>
        <row r="12">
          <cell r="A12" t="str">
            <v>สามชุก</v>
          </cell>
          <cell r="S12">
            <v>32</v>
          </cell>
          <cell r="AE12">
            <v>32</v>
          </cell>
          <cell r="AJ12">
            <v>11552</v>
          </cell>
        </row>
        <row r="13">
          <cell r="A13" t="str">
            <v>อู่ทอง</v>
          </cell>
          <cell r="S13">
            <v>45</v>
          </cell>
          <cell r="AE13">
            <v>44</v>
          </cell>
          <cell r="AJ13">
            <v>11088</v>
          </cell>
        </row>
        <row r="14">
          <cell r="A14" t="str">
            <v>ด่านช้าง</v>
          </cell>
          <cell r="S14">
            <v>33</v>
          </cell>
          <cell r="AE14">
            <v>33</v>
          </cell>
          <cell r="AJ14">
            <v>8349</v>
          </cell>
        </row>
        <row r="15">
          <cell r="A15" t="str">
            <v>หนองหญ้าไซ</v>
          </cell>
          <cell r="S15">
            <v>21</v>
          </cell>
          <cell r="AE15">
            <v>5</v>
          </cell>
          <cell r="AJ15">
            <v>1690</v>
          </cell>
        </row>
      </sheetData>
      <sheetData sheetId="5"/>
      <sheetData sheetId="6">
        <row r="7">
          <cell r="A7" t="str">
            <v>พระนครศรีอยุธยา.</v>
          </cell>
          <cell r="S7">
            <v>4</v>
          </cell>
          <cell r="AE7">
            <v>2</v>
          </cell>
          <cell r="AJ7">
            <v>598</v>
          </cell>
        </row>
        <row r="8">
          <cell r="A8" t="str">
            <v>ท่าเรือ</v>
          </cell>
          <cell r="S8">
            <v>6</v>
          </cell>
          <cell r="AE8">
            <v>6</v>
          </cell>
          <cell r="AJ8">
            <v>2430</v>
          </cell>
        </row>
        <row r="9">
          <cell r="A9" t="str">
            <v>นครหลวง</v>
          </cell>
          <cell r="S9">
            <v>26</v>
          </cell>
          <cell r="AE9">
            <v>26</v>
          </cell>
          <cell r="AJ9">
            <v>11986</v>
          </cell>
        </row>
        <row r="10">
          <cell r="A10" t="str">
            <v>บางซ้าย</v>
          </cell>
          <cell r="S10">
            <v>161</v>
          </cell>
          <cell r="AE10">
            <v>143</v>
          </cell>
          <cell r="AJ10">
            <v>27742</v>
          </cell>
        </row>
        <row r="11">
          <cell r="A11" t="str">
            <v>บางไทร</v>
          </cell>
          <cell r="S11">
            <v>544</v>
          </cell>
          <cell r="AE11">
            <v>290</v>
          </cell>
          <cell r="AJ11">
            <v>64960</v>
          </cell>
        </row>
        <row r="12">
          <cell r="A12" t="str">
            <v>บางบาล</v>
          </cell>
          <cell r="S12">
            <v>0</v>
          </cell>
          <cell r="AE12">
            <v>0</v>
          </cell>
          <cell r="AJ12">
            <v>0</v>
          </cell>
        </row>
        <row r="13">
          <cell r="A13" t="str">
            <v>บางปะหัน</v>
          </cell>
          <cell r="S13">
            <v>5</v>
          </cell>
          <cell r="AE13">
            <v>5</v>
          </cell>
          <cell r="AJ13">
            <v>1075</v>
          </cell>
        </row>
        <row r="14">
          <cell r="A14" t="str">
            <v>บางปะอิน</v>
          </cell>
          <cell r="S14">
            <v>1</v>
          </cell>
          <cell r="AE14">
            <v>1</v>
          </cell>
          <cell r="AJ14">
            <v>248</v>
          </cell>
        </row>
        <row r="15">
          <cell r="A15" t="str">
            <v>บ้านแพรก</v>
          </cell>
          <cell r="S15">
            <v>10</v>
          </cell>
          <cell r="AE15">
            <v>10</v>
          </cell>
          <cell r="AJ15">
            <v>2600</v>
          </cell>
        </row>
        <row r="16">
          <cell r="A16" t="str">
            <v>ผักไห่</v>
          </cell>
          <cell r="S16">
            <v>31</v>
          </cell>
          <cell r="AE16">
            <v>31</v>
          </cell>
          <cell r="AJ16">
            <v>8060</v>
          </cell>
        </row>
        <row r="17">
          <cell r="A17" t="str">
            <v>ภาชี</v>
          </cell>
          <cell r="S17">
            <v>2</v>
          </cell>
          <cell r="AE17">
            <v>2</v>
          </cell>
          <cell r="AJ17">
            <v>436</v>
          </cell>
        </row>
        <row r="18">
          <cell r="A18" t="str">
            <v>มหาราช</v>
          </cell>
          <cell r="S18">
            <v>4</v>
          </cell>
          <cell r="AE18">
            <v>4</v>
          </cell>
          <cell r="AJ18">
            <v>1220</v>
          </cell>
        </row>
        <row r="19">
          <cell r="A19" t="str">
            <v>ลาดบัวหลวง</v>
          </cell>
          <cell r="S19">
            <v>252</v>
          </cell>
          <cell r="AE19">
            <v>252</v>
          </cell>
          <cell r="AJ19">
            <v>124740</v>
          </cell>
        </row>
        <row r="20">
          <cell r="A20" t="str">
            <v>วังน้อย</v>
          </cell>
          <cell r="S20">
            <v>25</v>
          </cell>
          <cell r="AE20">
            <v>7</v>
          </cell>
          <cell r="AJ20">
            <v>1176</v>
          </cell>
        </row>
        <row r="21">
          <cell r="A21" t="str">
            <v>เสนา</v>
          </cell>
          <cell r="S21">
            <v>19</v>
          </cell>
          <cell r="AE21">
            <v>19</v>
          </cell>
          <cell r="AJ21">
            <v>5700</v>
          </cell>
        </row>
        <row r="22">
          <cell r="A22" t="str">
            <v>อุทัย</v>
          </cell>
          <cell r="S22">
            <v>11</v>
          </cell>
          <cell r="AE22">
            <v>11</v>
          </cell>
          <cell r="AJ22">
            <v>1155</v>
          </cell>
        </row>
      </sheetData>
      <sheetData sheetId="7"/>
      <sheetData sheetId="8">
        <row r="7">
          <cell r="A7" t="str">
            <v>เมืองนนทบุรี</v>
          </cell>
          <cell r="S7">
            <v>2</v>
          </cell>
          <cell r="AE7">
            <v>2</v>
          </cell>
          <cell r="AJ7">
            <v>492</v>
          </cell>
        </row>
        <row r="8">
          <cell r="A8" t="str">
            <v>ไทรน้อย</v>
          </cell>
          <cell r="S8">
            <v>187</v>
          </cell>
          <cell r="AE8">
            <v>187</v>
          </cell>
          <cell r="AJ8">
            <v>50490</v>
          </cell>
        </row>
        <row r="9">
          <cell r="A9" t="str">
            <v>บางกรวย</v>
          </cell>
          <cell r="S9">
            <v>11</v>
          </cell>
          <cell r="AE9">
            <v>11</v>
          </cell>
          <cell r="AJ9">
            <v>4510</v>
          </cell>
        </row>
        <row r="10">
          <cell r="A10" t="str">
            <v>บางบัวทอง</v>
          </cell>
          <cell r="S10">
            <v>8</v>
          </cell>
          <cell r="AE10">
            <v>8</v>
          </cell>
          <cell r="AJ10">
            <v>3200</v>
          </cell>
        </row>
        <row r="11">
          <cell r="A11" t="str">
            <v>บางใหญ่</v>
          </cell>
          <cell r="S11">
            <v>6</v>
          </cell>
          <cell r="AE11">
            <v>6</v>
          </cell>
          <cell r="AJ11">
            <v>1602</v>
          </cell>
        </row>
        <row r="12">
          <cell r="A12" t="str">
            <v>ปากเกร็ด</v>
          </cell>
          <cell r="S12">
            <v>7</v>
          </cell>
          <cell r="AE12">
            <v>7</v>
          </cell>
          <cell r="AJ12">
            <v>2149</v>
          </cell>
        </row>
      </sheetData>
      <sheetData sheetId="9"/>
      <sheetData sheetId="10">
        <row r="7">
          <cell r="A7" t="str">
            <v>เมืองปทุมธานี</v>
          </cell>
          <cell r="S7">
            <v>17</v>
          </cell>
          <cell r="AE7">
            <v>17</v>
          </cell>
          <cell r="AJ7">
            <v>6222</v>
          </cell>
        </row>
        <row r="8">
          <cell r="A8" t="str">
            <v>คลองหลวง</v>
          </cell>
          <cell r="S8">
            <v>71</v>
          </cell>
          <cell r="AE8">
            <v>71</v>
          </cell>
          <cell r="AJ8">
            <v>32376</v>
          </cell>
        </row>
        <row r="9">
          <cell r="A9" t="str">
            <v>ธัญบุรี</v>
          </cell>
          <cell r="S9">
            <v>23</v>
          </cell>
          <cell r="AE9">
            <v>23</v>
          </cell>
          <cell r="AJ9">
            <v>8004</v>
          </cell>
        </row>
        <row r="10">
          <cell r="A10" t="str">
            <v>ลาดหลุมแก้ว</v>
          </cell>
          <cell r="S10">
            <v>26</v>
          </cell>
          <cell r="AE10">
            <v>23</v>
          </cell>
          <cell r="AJ10">
            <v>7360</v>
          </cell>
        </row>
        <row r="11">
          <cell r="A11" t="str">
            <v>ลำลูกกา</v>
          </cell>
          <cell r="S11">
            <v>14</v>
          </cell>
          <cell r="AE11">
            <v>14</v>
          </cell>
          <cell r="AJ11">
            <v>5880</v>
          </cell>
        </row>
        <row r="12">
          <cell r="A12" t="str">
            <v>สามโคก</v>
          </cell>
          <cell r="S12">
            <v>36</v>
          </cell>
          <cell r="AE12">
            <v>33</v>
          </cell>
          <cell r="AJ12">
            <v>13662</v>
          </cell>
        </row>
        <row r="13">
          <cell r="A13" t="str">
            <v>หนองเสือ</v>
          </cell>
          <cell r="S13">
            <v>43</v>
          </cell>
          <cell r="AE13">
            <v>42</v>
          </cell>
          <cell r="AJ13">
            <v>21126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"/>
      <sheetName val="สระบุรี"/>
      <sheetName val="สรุปสระบุรี"/>
      <sheetName val="ชัยนาท"/>
      <sheetName val="สรุปชัยนาท"/>
      <sheetName val="สุพรรณบุรี"/>
      <sheetName val="สรุปสุพรรณบุรี"/>
      <sheetName val="พระนครศรีอยุธยา"/>
      <sheetName val="สรุปพระนครศรีอยุธยา"/>
      <sheetName val="นนทบุรี"/>
      <sheetName val="สรุปนนทบุรี"/>
      <sheetName val="ปทุมธานี"/>
      <sheetName val="สรุปปทุมธานี"/>
      <sheetName val="สรุป สศท.7"/>
      <sheetName val="ร้อยละรายเดือน"/>
      <sheetName val="เอกสารประกอบ"/>
    </sheetNames>
    <sheetDataSet>
      <sheetData sheetId="0"/>
      <sheetData sheetId="1">
        <row r="6">
          <cell r="AJ6">
            <v>161750</v>
          </cell>
        </row>
      </sheetData>
      <sheetData sheetId="2"/>
      <sheetData sheetId="3">
        <row r="6">
          <cell r="AJ6">
            <v>30390</v>
          </cell>
        </row>
      </sheetData>
      <sheetData sheetId="4"/>
      <sheetData sheetId="5">
        <row r="6">
          <cell r="AJ6">
            <v>42171</v>
          </cell>
        </row>
      </sheetData>
      <sheetData sheetId="6"/>
      <sheetData sheetId="7">
        <row r="6">
          <cell r="AJ6">
            <v>254126</v>
          </cell>
        </row>
      </sheetData>
      <sheetData sheetId="8"/>
      <sheetData sheetId="9">
        <row r="6">
          <cell r="AJ6">
            <v>62443</v>
          </cell>
        </row>
      </sheetData>
      <sheetData sheetId="10"/>
      <sheetData sheetId="11">
        <row r="6">
          <cell r="AJ6">
            <v>94630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2936A-D201-4776-A696-9BB33667BDE8}">
  <dimension ref="A1:G69"/>
  <sheetViews>
    <sheetView workbookViewId="0">
      <selection activeCell="A13" sqref="A13"/>
    </sheetView>
  </sheetViews>
  <sheetFormatPr defaultColWidth="9" defaultRowHeight="21.75" x14ac:dyDescent="0.5"/>
  <cols>
    <col min="1" max="1" width="19.875" style="33" customWidth="1"/>
    <col min="2" max="3" width="8.625" style="4" customWidth="1"/>
    <col min="4" max="4" width="10.25" style="4" customWidth="1"/>
    <col min="5" max="5" width="10.5" style="4" customWidth="1"/>
    <col min="6" max="6" width="9.625" style="4" bestFit="1" customWidth="1"/>
    <col min="7" max="16384" width="9" style="4"/>
  </cols>
  <sheetData>
    <row r="1" spans="1:7" ht="24" x14ac:dyDescent="0.5">
      <c r="A1" s="34" t="s">
        <v>15</v>
      </c>
    </row>
    <row r="2" spans="1:7" ht="24.95" customHeight="1" x14ac:dyDescent="0.5">
      <c r="A2" s="1" t="s">
        <v>0</v>
      </c>
      <c r="B2" s="35" t="s">
        <v>1</v>
      </c>
      <c r="C2" s="35" t="s">
        <v>2</v>
      </c>
      <c r="D2" s="35" t="s">
        <v>3</v>
      </c>
      <c r="E2" s="38" t="s">
        <v>4</v>
      </c>
      <c r="F2" s="2"/>
      <c r="G2" s="3"/>
    </row>
    <row r="3" spans="1:7" ht="24.95" customHeight="1" x14ac:dyDescent="0.5">
      <c r="A3" s="5"/>
      <c r="B3" s="36"/>
      <c r="C3" s="36"/>
      <c r="D3" s="36"/>
      <c r="E3" s="38"/>
      <c r="F3" s="2"/>
    </row>
    <row r="4" spans="1:7" ht="24.95" customHeight="1" x14ac:dyDescent="0.5">
      <c r="A4" s="6"/>
      <c r="B4" s="37"/>
      <c r="C4" s="37"/>
      <c r="D4" s="37"/>
      <c r="E4" s="38"/>
    </row>
    <row r="5" spans="1:7" ht="24.95" customHeight="1" x14ac:dyDescent="0.5">
      <c r="A5" s="7" t="s">
        <v>16</v>
      </c>
      <c r="B5" s="8">
        <f>SUM(B6,B19,B28,B38,B55,B62)</f>
        <v>2373</v>
      </c>
      <c r="C5" s="8">
        <f>SUM(C6,C19,C28,C38,C55,C62)</f>
        <v>1868</v>
      </c>
      <c r="D5" s="8">
        <f>SUM(D6,D19,D28,D38,D55,D62)</f>
        <v>645510</v>
      </c>
      <c r="E5" s="9">
        <f>IF(ISERROR(ROUND((D5/C5),0)),0,ROUND((D5/C5),0))</f>
        <v>346</v>
      </c>
    </row>
    <row r="6" spans="1:7" ht="24.95" customHeight="1" x14ac:dyDescent="0.5">
      <c r="A6" s="10" t="s">
        <v>7</v>
      </c>
      <c r="B6" s="11">
        <f>SUM(B7:B18)</f>
        <v>411</v>
      </c>
      <c r="C6" s="11">
        <f>SUM(C7:C18)</f>
        <v>368</v>
      </c>
      <c r="D6" s="11">
        <f>SUM(D7:D18)</f>
        <v>161750</v>
      </c>
      <c r="E6" s="13">
        <f>IF(ISERROR(ROUND((D6/C6),0)),0,ROUND((D6/C6),0))</f>
        <v>440</v>
      </c>
    </row>
    <row r="7" spans="1:7" ht="24.95" customHeight="1" x14ac:dyDescent="0.5">
      <c r="A7" s="14" t="str">
        <f>[1]สระบุรี!A7</f>
        <v>เมืองสระบุรี</v>
      </c>
      <c r="B7" s="15">
        <f>[1]สระบุรี!S7</f>
        <v>40</v>
      </c>
      <c r="C7" s="15">
        <f>[1]สระบุรี!AE7</f>
        <v>40</v>
      </c>
      <c r="D7" s="15">
        <f>[1]สระบุรี!AJ7</f>
        <v>14000</v>
      </c>
      <c r="E7" s="16">
        <f>IF(ISERROR(ROUND((D7/C7),0)),0,ROUND((D7/C7),0))</f>
        <v>350</v>
      </c>
    </row>
    <row r="8" spans="1:7" ht="24.95" customHeight="1" x14ac:dyDescent="0.5">
      <c r="A8" s="14" t="str">
        <f>[1]สระบุรี!A8</f>
        <v>แก่งคอย</v>
      </c>
      <c r="B8" s="17">
        <f>[1]สระบุรี!S8</f>
        <v>140</v>
      </c>
      <c r="C8" s="17">
        <f>[1]สระบุรี!AE8</f>
        <v>140</v>
      </c>
      <c r="D8" s="17">
        <f>[1]สระบุรี!AJ8</f>
        <v>57680</v>
      </c>
      <c r="E8" s="18">
        <f>IF(ISERROR(ROUND((D8/C8),0)),0,ROUND((D8/C8),0))</f>
        <v>412</v>
      </c>
    </row>
    <row r="9" spans="1:7" ht="24.95" customHeight="1" x14ac:dyDescent="0.5">
      <c r="A9" s="14" t="str">
        <f>[1]สระบุรี!A9</f>
        <v>บ้านหมอ</v>
      </c>
      <c r="B9" s="17">
        <f>[1]สระบุรี!S9</f>
        <v>0</v>
      </c>
      <c r="C9" s="17">
        <f>[1]สระบุรี!AE9</f>
        <v>0</v>
      </c>
      <c r="D9" s="17">
        <f>[1]สระบุรี!AJ9</f>
        <v>0</v>
      </c>
      <c r="E9" s="18">
        <f>IF(ISERROR(ROUND((D9/C9),0)),0,ROUND((D9/C9),0))</f>
        <v>0</v>
      </c>
    </row>
    <row r="10" spans="1:7" ht="24.95" customHeight="1" x14ac:dyDescent="0.5">
      <c r="A10" s="14" t="str">
        <f>[1]สระบุรี!A10</f>
        <v>พระพุทธบาท</v>
      </c>
      <c r="B10" s="17">
        <f>[1]สระบุรี!S10</f>
        <v>58</v>
      </c>
      <c r="C10" s="17">
        <f>[1]สระบุรี!AE10</f>
        <v>17</v>
      </c>
      <c r="D10" s="17">
        <f>[1]สระบุรี!AJ10</f>
        <v>7412</v>
      </c>
      <c r="E10" s="18">
        <f>IF(ISERROR(ROUND((D10/C10),0)),0,ROUND((D10/C10),0))</f>
        <v>436</v>
      </c>
    </row>
    <row r="11" spans="1:7" ht="24.95" customHeight="1" x14ac:dyDescent="0.5">
      <c r="A11" s="14" t="str">
        <f>[1]สระบุรี!A11</f>
        <v>มวกเหล็ก</v>
      </c>
      <c r="B11" s="17">
        <f>[1]สระบุรี!S11</f>
        <v>30</v>
      </c>
      <c r="C11" s="17">
        <f>[1]สระบุรี!AE11</f>
        <v>30</v>
      </c>
      <c r="D11" s="17">
        <f>[1]สระบุรี!AJ11</f>
        <v>16800</v>
      </c>
      <c r="E11" s="18">
        <f>IF(ISERROR(ROUND((D11/C11),0)),0,ROUND((D11/C11),0))</f>
        <v>560</v>
      </c>
    </row>
    <row r="12" spans="1:7" ht="24.95" customHeight="1" x14ac:dyDescent="0.5">
      <c r="A12" s="14" t="str">
        <f>[1]สระบุรี!A12</f>
        <v>วิหารแดง</v>
      </c>
      <c r="B12" s="17">
        <f>[1]สระบุรี!S12</f>
        <v>18</v>
      </c>
      <c r="C12" s="17">
        <f>[1]สระบุรี!AE12</f>
        <v>16</v>
      </c>
      <c r="D12" s="17">
        <f>[1]สระบุรี!AJ12</f>
        <v>7200</v>
      </c>
      <c r="E12" s="18">
        <f>IF(ISERROR(ROUND((D12/C12),0)),0,ROUND((D12/C12),0))</f>
        <v>450</v>
      </c>
    </row>
    <row r="13" spans="1:7" ht="24.95" customHeight="1" x14ac:dyDescent="0.5">
      <c r="A13" s="14" t="str">
        <f>[1]สระบุรี!A13</f>
        <v>เสาไห้</v>
      </c>
      <c r="B13" s="17">
        <f>[1]สระบุรี!S13</f>
        <v>6</v>
      </c>
      <c r="C13" s="17">
        <f>[1]สระบุรี!AE13</f>
        <v>6</v>
      </c>
      <c r="D13" s="17">
        <f>[1]สระบุรี!AJ13</f>
        <v>3222</v>
      </c>
      <c r="E13" s="18">
        <f>IF(ISERROR(ROUND((D13/C13),0)),0,ROUND((D13/C13),0))</f>
        <v>537</v>
      </c>
    </row>
    <row r="14" spans="1:7" ht="24.95" customHeight="1" x14ac:dyDescent="0.5">
      <c r="A14" s="14" t="str">
        <f>[1]สระบุรี!A14</f>
        <v>หนองแค</v>
      </c>
      <c r="B14" s="17">
        <f>[1]สระบุรี!S14</f>
        <v>24</v>
      </c>
      <c r="C14" s="17">
        <f>[1]สระบุรี!AE14</f>
        <v>24</v>
      </c>
      <c r="D14" s="17">
        <f>[1]สระบุรี!AJ14</f>
        <v>10416</v>
      </c>
      <c r="E14" s="18">
        <f>IF(ISERROR(ROUND((D14/C14),0)),0,ROUND((D14/C14),0))</f>
        <v>434</v>
      </c>
    </row>
    <row r="15" spans="1:7" ht="24.95" customHeight="1" x14ac:dyDescent="0.5">
      <c r="A15" s="14" t="str">
        <f>[1]สระบุรี!A15</f>
        <v>หนองแซง</v>
      </c>
      <c r="B15" s="17">
        <f>[1]สระบุรี!S15</f>
        <v>20</v>
      </c>
      <c r="C15" s="17">
        <f>[1]สระบุรี!AE15</f>
        <v>20</v>
      </c>
      <c r="D15" s="17">
        <f>[1]สระบุรี!AJ15</f>
        <v>8860</v>
      </c>
      <c r="E15" s="18">
        <f>IF(ISERROR(ROUND((D15/C15),0)),0,ROUND((D15/C15),0))</f>
        <v>443</v>
      </c>
    </row>
    <row r="16" spans="1:7" ht="24.95" customHeight="1" x14ac:dyDescent="0.5">
      <c r="A16" s="14" t="str">
        <f>[1]สระบุรี!A16</f>
        <v>หนองโดน</v>
      </c>
      <c r="B16" s="17">
        <f>[1]สระบุรี!S16</f>
        <v>40</v>
      </c>
      <c r="C16" s="17">
        <f>[1]สระบุรี!AE16</f>
        <v>40</v>
      </c>
      <c r="D16" s="17">
        <f>[1]สระบุรี!AJ16</f>
        <v>20560</v>
      </c>
      <c r="E16" s="18">
        <f>IF(ISERROR(ROUND((D16/C16),0)),0,ROUND((D16/C16),0))</f>
        <v>514</v>
      </c>
    </row>
    <row r="17" spans="1:6" ht="24.95" customHeight="1" x14ac:dyDescent="0.5">
      <c r="A17" s="14" t="str">
        <f>[1]สระบุรี!A17</f>
        <v>วังม่วง</v>
      </c>
      <c r="B17" s="17">
        <f>[1]สระบุรี!S17</f>
        <v>3</v>
      </c>
      <c r="C17" s="17">
        <f>[1]สระบุรี!AE17</f>
        <v>3</v>
      </c>
      <c r="D17" s="17">
        <f>[1]สระบุรี!AJ17</f>
        <v>1200</v>
      </c>
      <c r="E17" s="18">
        <f>IF(ISERROR(ROUND((D17/C17),0)),0,ROUND((D17/C17),0))</f>
        <v>400</v>
      </c>
    </row>
    <row r="18" spans="1:6" ht="24.95" customHeight="1" x14ac:dyDescent="0.5">
      <c r="A18" s="14" t="str">
        <f>[1]สระบุรี!A18</f>
        <v>เฉลิมพระเกียรติ.</v>
      </c>
      <c r="B18" s="17">
        <f>[1]สระบุรี!S18</f>
        <v>32</v>
      </c>
      <c r="C18" s="17">
        <f>[1]สระบุรี!AE18</f>
        <v>32</v>
      </c>
      <c r="D18" s="17">
        <f>[1]สระบุรี!AJ18</f>
        <v>14400</v>
      </c>
      <c r="E18" s="18">
        <f>IF(ISERROR(ROUND((D18/C18),0)),0,ROUND((D18/C18),0))</f>
        <v>450</v>
      </c>
    </row>
    <row r="19" spans="1:6" ht="24.95" customHeight="1" x14ac:dyDescent="0.5">
      <c r="A19" s="19" t="s">
        <v>8</v>
      </c>
      <c r="B19" s="20">
        <f>SUM(B20:B27)</f>
        <v>241</v>
      </c>
      <c r="C19" s="20">
        <f>SUM(C20:C27)</f>
        <v>101</v>
      </c>
      <c r="D19" s="20">
        <f>SUM(D20:D27)</f>
        <v>30390</v>
      </c>
      <c r="E19" s="13">
        <f>IF(ISERROR(ROUND((D19/C19),0)),0,ROUND((D19/C19),0))</f>
        <v>301</v>
      </c>
      <c r="F19" s="21"/>
    </row>
    <row r="20" spans="1:6" ht="24.95" customHeight="1" x14ac:dyDescent="0.5">
      <c r="A20" s="22" t="str">
        <f>[1]ชัยนาท!A7</f>
        <v>เมืองชัยนาท</v>
      </c>
      <c r="B20" s="17">
        <f>[1]ชัยนาท!S7</f>
        <v>21</v>
      </c>
      <c r="C20" s="17">
        <f>[1]ชัยนาท!AE7</f>
        <v>11</v>
      </c>
      <c r="D20" s="17">
        <f>[1]ชัยนาท!AJ7</f>
        <v>3476</v>
      </c>
      <c r="E20" s="16">
        <f>IF(ISERROR(ROUND((D20/C20),0)),0,ROUND((D20/C20),0))</f>
        <v>316</v>
      </c>
      <c r="F20" s="21"/>
    </row>
    <row r="21" spans="1:6" ht="24.95" customHeight="1" x14ac:dyDescent="0.5">
      <c r="A21" s="23" t="str">
        <f>[1]ชัยนาท!A8</f>
        <v>มโนรมย์</v>
      </c>
      <c r="B21" s="17">
        <f>[1]ชัยนาท!S8</f>
        <v>22</v>
      </c>
      <c r="C21" s="17">
        <f>[1]ชัยนาท!AE8</f>
        <v>22</v>
      </c>
      <c r="D21" s="17">
        <f>[1]ชัยนาท!AJ8</f>
        <v>6732</v>
      </c>
      <c r="E21" s="18">
        <f>IF(ISERROR(ROUND((D21/C21),0)),0,ROUND((D21/C21),0))</f>
        <v>306</v>
      </c>
      <c r="F21" s="21"/>
    </row>
    <row r="22" spans="1:6" ht="24.95" customHeight="1" x14ac:dyDescent="0.5">
      <c r="A22" s="24" t="str">
        <f>[1]ชัยนาท!A9</f>
        <v>สรรคบุรี</v>
      </c>
      <c r="B22" s="17">
        <f>[1]ชัยนาท!S9</f>
        <v>38</v>
      </c>
      <c r="C22" s="17">
        <f>[1]ชัยนาท!AE9</f>
        <v>31</v>
      </c>
      <c r="D22" s="17">
        <f>[1]ชัยนาท!AJ9</f>
        <v>9796</v>
      </c>
      <c r="E22" s="18">
        <f>IF(ISERROR(ROUND((D22/C22),0)),0,ROUND((D22/C22),0))</f>
        <v>316</v>
      </c>
      <c r="F22" s="21"/>
    </row>
    <row r="23" spans="1:6" ht="24.95" customHeight="1" x14ac:dyDescent="0.5">
      <c r="A23" s="23" t="str">
        <f>[1]ชัยนาท!A10</f>
        <v>สรรพยา</v>
      </c>
      <c r="B23" s="17">
        <f>[1]ชัยนาท!S10</f>
        <v>22</v>
      </c>
      <c r="C23" s="17">
        <f>[1]ชัยนาท!AE10</f>
        <v>22</v>
      </c>
      <c r="D23" s="17">
        <f>[1]ชัยนาท!AJ10</f>
        <v>6358</v>
      </c>
      <c r="E23" s="18">
        <f>IF(ISERROR(ROUND((D23/C23),0)),0,ROUND((D23/C23),0))</f>
        <v>289</v>
      </c>
      <c r="F23" s="21"/>
    </row>
    <row r="24" spans="1:6" ht="24.95" customHeight="1" x14ac:dyDescent="0.5">
      <c r="A24" s="23" t="str">
        <f>[1]ชัยนาท!A11</f>
        <v>หันคา</v>
      </c>
      <c r="B24" s="17">
        <f>[1]ชัยนาท!S11</f>
        <v>104</v>
      </c>
      <c r="C24" s="17">
        <f>[1]ชัยนาท!AE11</f>
        <v>4</v>
      </c>
      <c r="D24" s="17">
        <f>[1]ชัยนาท!AJ11</f>
        <v>1080</v>
      </c>
      <c r="E24" s="18">
        <f>IF(ISERROR(ROUND((D24/C24),0)),0,ROUND((D24/C24),0))</f>
        <v>270</v>
      </c>
      <c r="F24" s="21"/>
    </row>
    <row r="25" spans="1:6" ht="24.95" customHeight="1" x14ac:dyDescent="0.5">
      <c r="A25" s="23" t="str">
        <f>[1]ชัยนาท!A12</f>
        <v>หนองมะโมง</v>
      </c>
      <c r="B25" s="17">
        <f>[1]ชัยนาท!S12</f>
        <v>12</v>
      </c>
      <c r="C25" s="17">
        <f>[1]ชัยนาท!AE12</f>
        <v>11</v>
      </c>
      <c r="D25" s="17">
        <f>[1]ชัยนาท!AJ12</f>
        <v>2948</v>
      </c>
      <c r="E25" s="18">
        <f>IF(ISERROR(ROUND((D25/C25),0)),0,ROUND((D25/C25),0))</f>
        <v>268</v>
      </c>
      <c r="F25" s="21"/>
    </row>
    <row r="26" spans="1:6" ht="24.95" customHeight="1" x14ac:dyDescent="0.5">
      <c r="A26" s="23" t="s">
        <v>9</v>
      </c>
      <c r="B26" s="17">
        <f>[1]ชัยนาท!S13</f>
        <v>17</v>
      </c>
      <c r="C26" s="17">
        <f>[1]ชัยนาท!AE13</f>
        <v>0</v>
      </c>
      <c r="D26" s="17">
        <f>[1]ชัยนาท!AJ13</f>
        <v>0</v>
      </c>
      <c r="E26" s="18">
        <f>IF(ISERROR(ROUND((D26/C26),0)),0,ROUND((D26/C26),0))</f>
        <v>0</v>
      </c>
      <c r="F26" s="21"/>
    </row>
    <row r="27" spans="1:6" ht="24.95" customHeight="1" x14ac:dyDescent="0.5">
      <c r="A27" s="25" t="s">
        <v>10</v>
      </c>
      <c r="B27" s="17">
        <f>[1]ชัยนาท!S14</f>
        <v>5</v>
      </c>
      <c r="C27" s="17">
        <f>[1]ชัยนาท!AE14</f>
        <v>0</v>
      </c>
      <c r="D27" s="17">
        <f>[1]ชัยนาท!AJ14</f>
        <v>0</v>
      </c>
      <c r="E27" s="18">
        <f>IF(ISERROR(ROUND((D27/C27),0)),0,ROUND((D27/C27),0))</f>
        <v>0</v>
      </c>
      <c r="F27" s="21"/>
    </row>
    <row r="28" spans="1:6" ht="24.95" customHeight="1" x14ac:dyDescent="0.5">
      <c r="A28" s="10" t="s">
        <v>11</v>
      </c>
      <c r="B28" s="11">
        <f>SUM(B29:B37)</f>
        <v>169</v>
      </c>
      <c r="C28" s="11">
        <f>SUM(C29:C37)</f>
        <v>146</v>
      </c>
      <c r="D28" s="11">
        <f>SUM(D29:D37)</f>
        <v>42171</v>
      </c>
      <c r="E28" s="13">
        <f>IF(ISERROR(ROUND((D28/C28),0)),0,ROUND((D28/C28),0))</f>
        <v>289</v>
      </c>
    </row>
    <row r="29" spans="1:6" ht="24.95" customHeight="1" x14ac:dyDescent="0.5">
      <c r="A29" s="26" t="str">
        <f>[1]สุพรรณบุรี!A7</f>
        <v>เมืองสุพรรณบุรี</v>
      </c>
      <c r="B29" s="17">
        <f>[1]สุพรรณบุรี!S7</f>
        <v>4</v>
      </c>
      <c r="C29" s="17">
        <f>[1]สุพรรณบุรี!AE7</f>
        <v>4</v>
      </c>
      <c r="D29" s="17">
        <f>[1]สุพรรณบุรี!AJ7</f>
        <v>1208</v>
      </c>
      <c r="E29" s="16">
        <f>IF(ISERROR(ROUND((D29/C29),0)),0,ROUND((D29/C29),0))</f>
        <v>302</v>
      </c>
    </row>
    <row r="30" spans="1:6" ht="24.95" customHeight="1" x14ac:dyDescent="0.5">
      <c r="A30" s="27" t="str">
        <f>[1]สุพรรณบุรี!A8</f>
        <v>ดอนเจดีย์</v>
      </c>
      <c r="B30" s="17">
        <f>[1]สุพรรณบุรี!S8</f>
        <v>0</v>
      </c>
      <c r="C30" s="17">
        <f>[1]สุพรรณบุรี!AE8</f>
        <v>0</v>
      </c>
      <c r="D30" s="17">
        <f>[1]สุพรรณบุรี!AJ8</f>
        <v>0</v>
      </c>
      <c r="E30" s="18">
        <f>IF(ISERROR(ROUND((D30/C30),0)),0,ROUND((D30/C30),0))</f>
        <v>0</v>
      </c>
    </row>
    <row r="31" spans="1:6" ht="24.95" customHeight="1" x14ac:dyDescent="0.5">
      <c r="A31" s="27" t="str">
        <f>[1]สุพรรณบุรี!A9</f>
        <v>เดิมบางนางบวช</v>
      </c>
      <c r="B31" s="17">
        <f>[1]สุพรรณบุรี!S9</f>
        <v>4</v>
      </c>
      <c r="C31" s="17">
        <f>[1]สุพรรณบุรี!AE9</f>
        <v>4</v>
      </c>
      <c r="D31" s="17">
        <f>[1]สุพรรณบุรี!AJ9</f>
        <v>1276</v>
      </c>
      <c r="E31" s="18">
        <f>IF(ISERROR(ROUND((D31/C31),0)),0,ROUND((D31/C31),0))</f>
        <v>319</v>
      </c>
    </row>
    <row r="32" spans="1:6" ht="24.95" customHeight="1" x14ac:dyDescent="0.5">
      <c r="A32" s="27" t="str">
        <f>[1]สุพรรณบุรี!A10</f>
        <v>ศรีประจันต์</v>
      </c>
      <c r="B32" s="17">
        <f>[1]สุพรรณบุรี!S10</f>
        <v>8</v>
      </c>
      <c r="C32" s="17">
        <f>[1]สุพรรณบุรี!AE10</f>
        <v>8</v>
      </c>
      <c r="D32" s="17">
        <f>[1]สุพรรณบุรี!AJ10</f>
        <v>2480</v>
      </c>
      <c r="E32" s="18">
        <f>IF(ISERROR(ROUND((D32/C32),0)),0,ROUND((D32/C32),0))</f>
        <v>310</v>
      </c>
    </row>
    <row r="33" spans="1:5" ht="24.95" customHeight="1" x14ac:dyDescent="0.5">
      <c r="A33" s="27" t="str">
        <f>[1]สุพรรณบุรี!A11</f>
        <v>สองพี่น้อง</v>
      </c>
      <c r="B33" s="17">
        <f>[1]สุพรรณบุรี!S11</f>
        <v>22</v>
      </c>
      <c r="C33" s="17">
        <f>[1]สุพรรณบุรี!AE11</f>
        <v>16</v>
      </c>
      <c r="D33" s="17">
        <f>[1]สุพรรณบุรี!AJ11</f>
        <v>4528</v>
      </c>
      <c r="E33" s="18">
        <f>IF(ISERROR(ROUND((D33/C33),0)),0,ROUND((D33/C33),0))</f>
        <v>283</v>
      </c>
    </row>
    <row r="34" spans="1:5" ht="24.95" customHeight="1" x14ac:dyDescent="0.5">
      <c r="A34" s="27" t="str">
        <f>[1]สุพรรณบุรี!A12</f>
        <v>สามชุก</v>
      </c>
      <c r="B34" s="17">
        <f>[1]สุพรรณบุรี!S12</f>
        <v>32</v>
      </c>
      <c r="C34" s="17">
        <f>[1]สุพรรณบุรี!AE12</f>
        <v>32</v>
      </c>
      <c r="D34" s="17">
        <f>[1]สุพรรณบุรี!AJ12</f>
        <v>11552</v>
      </c>
      <c r="E34" s="18">
        <f>IF(ISERROR(ROUND((D34/C34),0)),0,ROUND((D34/C34),0))</f>
        <v>361</v>
      </c>
    </row>
    <row r="35" spans="1:5" ht="24.95" customHeight="1" x14ac:dyDescent="0.5">
      <c r="A35" s="27" t="str">
        <f>[1]สุพรรณบุรี!A13</f>
        <v>อู่ทอง</v>
      </c>
      <c r="B35" s="17">
        <f>[1]สุพรรณบุรี!S13</f>
        <v>45</v>
      </c>
      <c r="C35" s="17">
        <f>[1]สุพรรณบุรี!AE13</f>
        <v>44</v>
      </c>
      <c r="D35" s="17">
        <f>[1]สุพรรณบุรี!AJ13</f>
        <v>11088</v>
      </c>
      <c r="E35" s="18">
        <f>IF(ISERROR(ROUND((D35/C35),0)),0,ROUND((D35/C35),0))</f>
        <v>252</v>
      </c>
    </row>
    <row r="36" spans="1:5" ht="24.95" customHeight="1" x14ac:dyDescent="0.5">
      <c r="A36" s="27" t="str">
        <f>[1]สุพรรณบุรี!A14</f>
        <v>ด่านช้าง</v>
      </c>
      <c r="B36" s="17">
        <f>[1]สุพรรณบุรี!S14</f>
        <v>33</v>
      </c>
      <c r="C36" s="17">
        <f>[1]สุพรรณบุรี!AE14</f>
        <v>33</v>
      </c>
      <c r="D36" s="17">
        <f>[1]สุพรรณบุรี!AJ14</f>
        <v>8349</v>
      </c>
      <c r="E36" s="18">
        <f>IF(ISERROR(ROUND((D36/C36),0)),0,ROUND((D36/C36),0))</f>
        <v>253</v>
      </c>
    </row>
    <row r="37" spans="1:5" ht="24.95" customHeight="1" x14ac:dyDescent="0.5">
      <c r="A37" s="28" t="str">
        <f>[1]สุพรรณบุรี!A15</f>
        <v>หนองหญ้าไซ</v>
      </c>
      <c r="B37" s="17">
        <f>[1]สุพรรณบุรี!S15</f>
        <v>21</v>
      </c>
      <c r="C37" s="17">
        <f>[1]สุพรรณบุรี!AE15</f>
        <v>5</v>
      </c>
      <c r="D37" s="17">
        <f>[1]สุพรรณบุรี!AJ15</f>
        <v>1690</v>
      </c>
      <c r="E37" s="18">
        <f>IF(ISERROR(ROUND((D37/C37),0)),0,ROUND((D37/C37),0))</f>
        <v>338</v>
      </c>
    </row>
    <row r="38" spans="1:5" ht="24.95" customHeight="1" x14ac:dyDescent="0.5">
      <c r="A38" s="10" t="s">
        <v>12</v>
      </c>
      <c r="B38" s="11">
        <f>SUM(B39:B54)</f>
        <v>1101</v>
      </c>
      <c r="C38" s="11">
        <f>SUM(C39:C54)</f>
        <v>809</v>
      </c>
      <c r="D38" s="11">
        <f>SUM(D39:D54)</f>
        <v>254126</v>
      </c>
      <c r="E38" s="13">
        <f>IF(ISERROR(ROUND((D38/C38),0)),0,ROUND((D38/C38),0))</f>
        <v>314</v>
      </c>
    </row>
    <row r="39" spans="1:5" ht="24.95" customHeight="1" x14ac:dyDescent="0.5">
      <c r="A39" s="26" t="str">
        <f>[1]พระนครศรีอยุธยา!A7</f>
        <v>พระนครศรีอยุธยา.</v>
      </c>
      <c r="B39" s="17">
        <f>[1]พระนครศรีอยุธยา!S7</f>
        <v>4</v>
      </c>
      <c r="C39" s="17">
        <f>[1]พระนครศรีอยุธยา!AE7</f>
        <v>2</v>
      </c>
      <c r="D39" s="17">
        <f>[1]พระนครศรีอยุธยา!AJ7</f>
        <v>598</v>
      </c>
      <c r="E39" s="16">
        <f>IF(ISERROR(ROUND((D39/C39),0)),0,ROUND((D39/C39),0))</f>
        <v>299</v>
      </c>
    </row>
    <row r="40" spans="1:5" ht="24.95" customHeight="1" x14ac:dyDescent="0.5">
      <c r="A40" s="27" t="str">
        <f>[1]พระนครศรีอยุธยา!A8</f>
        <v>ท่าเรือ</v>
      </c>
      <c r="B40" s="17">
        <f>[1]พระนครศรีอยุธยา!S8</f>
        <v>6</v>
      </c>
      <c r="C40" s="17">
        <f>[1]พระนครศรีอยุธยา!AE8</f>
        <v>6</v>
      </c>
      <c r="D40" s="17">
        <f>[1]พระนครศรีอยุธยา!AJ8</f>
        <v>2430</v>
      </c>
      <c r="E40" s="18">
        <f>IF(ISERROR(ROUND((D40/C40),0)),0,ROUND((D40/C40),0))</f>
        <v>405</v>
      </c>
    </row>
    <row r="41" spans="1:5" ht="24.95" customHeight="1" x14ac:dyDescent="0.5">
      <c r="A41" s="27" t="str">
        <f>[1]พระนครศรีอยุธยา!A9</f>
        <v>นครหลวง</v>
      </c>
      <c r="B41" s="17">
        <f>[1]พระนครศรีอยุธยา!S9</f>
        <v>26</v>
      </c>
      <c r="C41" s="17">
        <f>[1]พระนครศรีอยุธยา!AE9</f>
        <v>26</v>
      </c>
      <c r="D41" s="17">
        <f>[1]พระนครศรีอยุธยา!AJ9</f>
        <v>11986</v>
      </c>
      <c r="E41" s="18">
        <f>IF(ISERROR(ROUND((D41/C41),0)),0,ROUND((D41/C41),0))</f>
        <v>461</v>
      </c>
    </row>
    <row r="42" spans="1:5" ht="24.95" customHeight="1" x14ac:dyDescent="0.5">
      <c r="A42" s="27" t="str">
        <f>[1]พระนครศรีอยุธยา!A10</f>
        <v>บางซ้าย</v>
      </c>
      <c r="B42" s="17">
        <f>[1]พระนครศรีอยุธยา!S10</f>
        <v>161</v>
      </c>
      <c r="C42" s="17">
        <f>[1]พระนครศรีอยุธยา!AE10</f>
        <v>143</v>
      </c>
      <c r="D42" s="17">
        <f>[1]พระนครศรีอยุธยา!AJ10</f>
        <v>27742</v>
      </c>
      <c r="E42" s="18">
        <f>IF(ISERROR(ROUND((D42/C42),0)),0,ROUND((D42/C42),0))</f>
        <v>194</v>
      </c>
    </row>
    <row r="43" spans="1:5" ht="24.95" customHeight="1" x14ac:dyDescent="0.5">
      <c r="A43" s="27" t="str">
        <f>[1]พระนครศรีอยุธยา!A11</f>
        <v>บางไทร</v>
      </c>
      <c r="B43" s="17">
        <f>[1]พระนครศรีอยุธยา!S11</f>
        <v>544</v>
      </c>
      <c r="C43" s="17">
        <f>[1]พระนครศรีอยุธยา!AE11</f>
        <v>290</v>
      </c>
      <c r="D43" s="17">
        <f>[1]พระนครศรีอยุธยา!AJ11</f>
        <v>64960</v>
      </c>
      <c r="E43" s="18">
        <f>IF(ISERROR(ROUND((D43/C43),0)),0,ROUND((D43/C43),0))</f>
        <v>224</v>
      </c>
    </row>
    <row r="44" spans="1:5" ht="24.95" customHeight="1" x14ac:dyDescent="0.5">
      <c r="A44" s="27" t="str">
        <f>[1]พระนครศรีอยุธยา!A12</f>
        <v>บางบาล</v>
      </c>
      <c r="B44" s="17">
        <f>[1]พระนครศรีอยุธยา!S12</f>
        <v>0</v>
      </c>
      <c r="C44" s="17">
        <f>[1]พระนครศรีอยุธยา!AE12</f>
        <v>0</v>
      </c>
      <c r="D44" s="17">
        <f>[1]พระนครศรีอยุธยา!AJ12</f>
        <v>0</v>
      </c>
      <c r="E44" s="18">
        <f>IF(ISERROR(ROUND((D44/C44),0)),0,ROUND((D44/C44),0))</f>
        <v>0</v>
      </c>
    </row>
    <row r="45" spans="1:5" ht="24.95" customHeight="1" x14ac:dyDescent="0.5">
      <c r="A45" s="27" t="str">
        <f>[1]พระนครศรีอยุธยา!A13</f>
        <v>บางปะหัน</v>
      </c>
      <c r="B45" s="17">
        <f>[1]พระนครศรีอยุธยา!S13</f>
        <v>5</v>
      </c>
      <c r="C45" s="17">
        <f>[1]พระนครศรีอยุธยา!AE13</f>
        <v>5</v>
      </c>
      <c r="D45" s="17">
        <f>[1]พระนครศรีอยุธยา!AJ13</f>
        <v>1075</v>
      </c>
      <c r="E45" s="18">
        <f>IF(ISERROR(ROUND((D45/C45),0)),0,ROUND((D45/C45),0))</f>
        <v>215</v>
      </c>
    </row>
    <row r="46" spans="1:5" ht="24.95" customHeight="1" x14ac:dyDescent="0.5">
      <c r="A46" s="27" t="str">
        <f>[1]พระนครศรีอยุธยา!A14</f>
        <v>บางปะอิน</v>
      </c>
      <c r="B46" s="17">
        <f>[1]พระนครศรีอยุธยา!S14</f>
        <v>1</v>
      </c>
      <c r="C46" s="17">
        <f>[1]พระนครศรีอยุธยา!AE14</f>
        <v>1</v>
      </c>
      <c r="D46" s="17">
        <f>[1]พระนครศรีอยุธยา!AJ14</f>
        <v>248</v>
      </c>
      <c r="E46" s="18">
        <f>IF(ISERROR(ROUND((D46/C46),0)),0,ROUND((D46/C46),0))</f>
        <v>248</v>
      </c>
    </row>
    <row r="47" spans="1:5" ht="24.95" customHeight="1" x14ac:dyDescent="0.5">
      <c r="A47" s="27" t="str">
        <f>[1]พระนครศรีอยุธยา!A15</f>
        <v>บ้านแพรก</v>
      </c>
      <c r="B47" s="17">
        <f>[1]พระนครศรีอยุธยา!S15</f>
        <v>10</v>
      </c>
      <c r="C47" s="17">
        <f>[1]พระนครศรีอยุธยา!AE15</f>
        <v>10</v>
      </c>
      <c r="D47" s="17">
        <f>[1]พระนครศรีอยุธยา!AJ15</f>
        <v>2600</v>
      </c>
      <c r="E47" s="18">
        <f>IF(ISERROR(ROUND((D47/C47),0)),0,ROUND((D47/C47),0))</f>
        <v>260</v>
      </c>
    </row>
    <row r="48" spans="1:5" ht="24.95" customHeight="1" x14ac:dyDescent="0.5">
      <c r="A48" s="27" t="str">
        <f>[1]พระนครศรีอยุธยา!A16</f>
        <v>ผักไห่</v>
      </c>
      <c r="B48" s="17">
        <f>[1]พระนครศรีอยุธยา!S16</f>
        <v>31</v>
      </c>
      <c r="C48" s="17">
        <f>[1]พระนครศรีอยุธยา!AE16</f>
        <v>31</v>
      </c>
      <c r="D48" s="17">
        <f>[1]พระนครศรีอยุธยา!AJ16</f>
        <v>8060</v>
      </c>
      <c r="E48" s="18">
        <f>IF(ISERROR(ROUND((D48/C48),0)),0,ROUND((D48/C48),0))</f>
        <v>260</v>
      </c>
    </row>
    <row r="49" spans="1:5" ht="24.95" customHeight="1" x14ac:dyDescent="0.5">
      <c r="A49" s="27" t="str">
        <f>[1]พระนครศรีอยุธยา!A17</f>
        <v>ภาชี</v>
      </c>
      <c r="B49" s="17">
        <f>[1]พระนครศรีอยุธยา!S17</f>
        <v>2</v>
      </c>
      <c r="C49" s="17">
        <f>[1]พระนครศรีอยุธยา!AE17</f>
        <v>2</v>
      </c>
      <c r="D49" s="17">
        <f>[1]พระนครศรีอยุธยา!AJ17</f>
        <v>436</v>
      </c>
      <c r="E49" s="18">
        <f>IF(ISERROR(ROUND((D49/C49),0)),0,ROUND((D49/C49),0))</f>
        <v>218</v>
      </c>
    </row>
    <row r="50" spans="1:5" ht="24.95" customHeight="1" x14ac:dyDescent="0.5">
      <c r="A50" s="27" t="str">
        <f>[1]พระนครศรีอยุธยา!A18</f>
        <v>มหาราช</v>
      </c>
      <c r="B50" s="17">
        <f>[1]พระนครศรีอยุธยา!S18</f>
        <v>4</v>
      </c>
      <c r="C50" s="17">
        <f>[1]พระนครศรีอยุธยา!AE18</f>
        <v>4</v>
      </c>
      <c r="D50" s="17">
        <f>[1]พระนครศรีอยุธยา!AJ18</f>
        <v>1220</v>
      </c>
      <c r="E50" s="18">
        <f>IF(ISERROR(ROUND((D50/C50),0)),0,ROUND((D50/C50),0))</f>
        <v>305</v>
      </c>
    </row>
    <row r="51" spans="1:5" ht="24.95" customHeight="1" x14ac:dyDescent="0.5">
      <c r="A51" s="27" t="str">
        <f>[1]พระนครศรีอยุธยา!A19</f>
        <v>ลาดบัวหลวง</v>
      </c>
      <c r="B51" s="17">
        <f>[1]พระนครศรีอยุธยา!S19</f>
        <v>252</v>
      </c>
      <c r="C51" s="17">
        <f>[1]พระนครศรีอยุธยา!AE19</f>
        <v>252</v>
      </c>
      <c r="D51" s="17">
        <f>[1]พระนครศรีอยุธยา!AJ19</f>
        <v>124740</v>
      </c>
      <c r="E51" s="18">
        <f>IF(ISERROR(ROUND((D51/C51),0)),0,ROUND((D51/C51),0))</f>
        <v>495</v>
      </c>
    </row>
    <row r="52" spans="1:5" ht="24.95" customHeight="1" x14ac:dyDescent="0.5">
      <c r="A52" s="27" t="str">
        <f>[1]พระนครศรีอยุธยา!A20</f>
        <v>วังน้อย</v>
      </c>
      <c r="B52" s="17">
        <f>[1]พระนครศรีอยุธยา!S20</f>
        <v>25</v>
      </c>
      <c r="C52" s="17">
        <f>[1]พระนครศรีอยุธยา!AE20</f>
        <v>7</v>
      </c>
      <c r="D52" s="17">
        <f>[1]พระนครศรีอยุธยา!AJ20</f>
        <v>1176</v>
      </c>
      <c r="E52" s="18">
        <f>IF(ISERROR(ROUND((D52/C52),0)),0,ROUND((D52/C52),0))</f>
        <v>168</v>
      </c>
    </row>
    <row r="53" spans="1:5" ht="24.95" customHeight="1" x14ac:dyDescent="0.5">
      <c r="A53" s="27" t="str">
        <f>[1]พระนครศรีอยุธยา!A21</f>
        <v>เสนา</v>
      </c>
      <c r="B53" s="17">
        <f>[1]พระนครศรีอยุธยา!S21</f>
        <v>19</v>
      </c>
      <c r="C53" s="17">
        <f>[1]พระนครศรีอยุธยา!AE21</f>
        <v>19</v>
      </c>
      <c r="D53" s="17">
        <f>[1]พระนครศรีอยุธยา!AJ21</f>
        <v>5700</v>
      </c>
      <c r="E53" s="18">
        <f>IF(ISERROR(ROUND((D53/C53),0)),0,ROUND((D53/C53),0))</f>
        <v>300</v>
      </c>
    </row>
    <row r="54" spans="1:5" ht="24.95" customHeight="1" x14ac:dyDescent="0.5">
      <c r="A54" s="27" t="str">
        <f>[1]พระนครศรีอยุธยา!A22</f>
        <v>อุทัย</v>
      </c>
      <c r="B54" s="17">
        <f>[1]พระนครศรีอยุธยา!S22</f>
        <v>11</v>
      </c>
      <c r="C54" s="17">
        <f>[1]พระนครศรีอยุธยา!AE22</f>
        <v>11</v>
      </c>
      <c r="D54" s="17">
        <f>[1]พระนครศรีอยุธยา!AJ22</f>
        <v>1155</v>
      </c>
      <c r="E54" s="18">
        <f>IF(ISERROR(ROUND((D54/C54),0)),0,ROUND((D54/C54),0))</f>
        <v>105</v>
      </c>
    </row>
    <row r="55" spans="1:5" ht="24.95" customHeight="1" x14ac:dyDescent="0.5">
      <c r="A55" s="10" t="s">
        <v>13</v>
      </c>
      <c r="B55" s="11">
        <f>SUM(B56:B61)</f>
        <v>221</v>
      </c>
      <c r="C55" s="11">
        <f>SUM(C56:C61)</f>
        <v>221</v>
      </c>
      <c r="D55" s="12">
        <f>SUM(D56:D61)</f>
        <v>62443</v>
      </c>
      <c r="E55" s="13">
        <f>IF(ISERROR(ROUND((D55/C55),0)),0,ROUND((D55/C55),0))</f>
        <v>283</v>
      </c>
    </row>
    <row r="56" spans="1:5" ht="24.95" customHeight="1" x14ac:dyDescent="0.5">
      <c r="A56" s="29" t="str">
        <f>[1]นนทบุรี!A7</f>
        <v>เมืองนนทบุรี</v>
      </c>
      <c r="B56" s="17">
        <f>[1]นนทบุรี!S7</f>
        <v>2</v>
      </c>
      <c r="C56" s="17">
        <f>[1]นนทบุรี!AE7</f>
        <v>2</v>
      </c>
      <c r="D56" s="17">
        <f>[1]นนทบุรี!AJ7</f>
        <v>492</v>
      </c>
      <c r="E56" s="16">
        <f>IF(ISERROR(ROUND((D56/C56),0)),0,ROUND((D56/C56),0))</f>
        <v>246</v>
      </c>
    </row>
    <row r="57" spans="1:5" ht="24.95" customHeight="1" x14ac:dyDescent="0.5">
      <c r="A57" s="29" t="str">
        <f>[1]นนทบุรี!A8</f>
        <v>ไทรน้อย</v>
      </c>
      <c r="B57" s="17">
        <f>[1]นนทบุรี!S8</f>
        <v>187</v>
      </c>
      <c r="C57" s="17">
        <f>[1]นนทบุรี!AE8</f>
        <v>187</v>
      </c>
      <c r="D57" s="17">
        <f>[1]นนทบุรี!AJ8</f>
        <v>50490</v>
      </c>
      <c r="E57" s="18">
        <f>IF(ISERROR(ROUND((D57/C57),0)),0,ROUND((D57/C57),0))</f>
        <v>270</v>
      </c>
    </row>
    <row r="58" spans="1:5" ht="24.95" customHeight="1" x14ac:dyDescent="0.5">
      <c r="A58" s="29" t="str">
        <f>[1]นนทบุรี!A9</f>
        <v>บางกรวย</v>
      </c>
      <c r="B58" s="17">
        <f>[1]นนทบุรี!S9</f>
        <v>11</v>
      </c>
      <c r="C58" s="17">
        <f>[1]นนทบุรี!AE9</f>
        <v>11</v>
      </c>
      <c r="D58" s="17">
        <f>[1]นนทบุรี!AJ9</f>
        <v>4510</v>
      </c>
      <c r="E58" s="18">
        <f>IF(ISERROR(ROUND((D58/C58),0)),0,ROUND((D58/C58),0))</f>
        <v>410</v>
      </c>
    </row>
    <row r="59" spans="1:5" ht="24.95" customHeight="1" x14ac:dyDescent="0.5">
      <c r="A59" s="29" t="str">
        <f>[1]นนทบุรี!A10</f>
        <v>บางบัวทอง</v>
      </c>
      <c r="B59" s="17">
        <f>[1]นนทบุรี!S10</f>
        <v>8</v>
      </c>
      <c r="C59" s="17">
        <f>[1]นนทบุรี!AE10</f>
        <v>8</v>
      </c>
      <c r="D59" s="17">
        <f>[1]นนทบุรี!AJ10</f>
        <v>3200</v>
      </c>
      <c r="E59" s="18">
        <f>IF(ISERROR(ROUND((D59/C59),0)),0,ROUND((D59/C59),0))</f>
        <v>400</v>
      </c>
    </row>
    <row r="60" spans="1:5" ht="24.95" customHeight="1" x14ac:dyDescent="0.5">
      <c r="A60" s="29" t="str">
        <f>[1]นนทบุรี!A11</f>
        <v>บางใหญ่</v>
      </c>
      <c r="B60" s="17">
        <f>[1]นนทบุรี!S11</f>
        <v>6</v>
      </c>
      <c r="C60" s="17">
        <f>[1]นนทบุรี!AE11</f>
        <v>6</v>
      </c>
      <c r="D60" s="17">
        <f>[1]นนทบุรี!AJ11</f>
        <v>1602</v>
      </c>
      <c r="E60" s="18">
        <f>IF(ISERROR(ROUND((D60/C60),0)),0,ROUND((D60/C60),0))</f>
        <v>267</v>
      </c>
    </row>
    <row r="61" spans="1:5" ht="24.95" customHeight="1" x14ac:dyDescent="0.5">
      <c r="A61" s="29" t="str">
        <f>[1]นนทบุรี!A12</f>
        <v>ปากเกร็ด</v>
      </c>
      <c r="B61" s="17">
        <f>[1]นนทบุรี!S12</f>
        <v>7</v>
      </c>
      <c r="C61" s="17">
        <f>[1]นนทบุรี!AE12</f>
        <v>7</v>
      </c>
      <c r="D61" s="17">
        <f>[1]นนทบุรี!AJ12</f>
        <v>2149</v>
      </c>
      <c r="E61" s="18">
        <f>IF(ISERROR(ROUND((D61/C61),0)),0,ROUND((D61/C61),0))</f>
        <v>307</v>
      </c>
    </row>
    <row r="62" spans="1:5" ht="24.95" customHeight="1" x14ac:dyDescent="0.5">
      <c r="A62" s="10" t="s">
        <v>14</v>
      </c>
      <c r="B62" s="11">
        <f>SUM(B63:B69)</f>
        <v>230</v>
      </c>
      <c r="C62" s="11">
        <f>SUM(C63:C69)</f>
        <v>223</v>
      </c>
      <c r="D62" s="12">
        <f>SUM(D63:D69)</f>
        <v>94630</v>
      </c>
      <c r="E62" s="13">
        <f>IF(ISERROR(ROUND((D62/C62),0)),0,ROUND((D62/C62),0))</f>
        <v>424</v>
      </c>
    </row>
    <row r="63" spans="1:5" ht="24.95" customHeight="1" x14ac:dyDescent="0.5">
      <c r="A63" s="14" t="str">
        <f>[1]ปทุมธานี!A7</f>
        <v>เมืองปทุมธานี</v>
      </c>
      <c r="B63" s="17">
        <f>[1]ปทุมธานี!S7</f>
        <v>17</v>
      </c>
      <c r="C63" s="17">
        <f>[1]ปทุมธานี!AE7</f>
        <v>17</v>
      </c>
      <c r="D63" s="17">
        <f>[1]ปทุมธานี!AJ7</f>
        <v>6222</v>
      </c>
      <c r="E63" s="16">
        <f>IF(ISERROR(ROUND((D63/C63),0)),0,ROUND((D63/C63),0))</f>
        <v>366</v>
      </c>
    </row>
    <row r="64" spans="1:5" ht="24.95" customHeight="1" x14ac:dyDescent="0.5">
      <c r="A64" s="14" t="str">
        <f>[1]ปทุมธานี!A8</f>
        <v>คลองหลวง</v>
      </c>
      <c r="B64" s="17">
        <f>[1]ปทุมธานี!S8</f>
        <v>71</v>
      </c>
      <c r="C64" s="17">
        <f>[1]ปทุมธานี!AE8</f>
        <v>71</v>
      </c>
      <c r="D64" s="17">
        <f>[1]ปทุมธานี!AJ8</f>
        <v>32376</v>
      </c>
      <c r="E64" s="18">
        <f>IF(ISERROR(ROUND((D64/C64),0)),0,ROUND((D64/C64),0))</f>
        <v>456</v>
      </c>
    </row>
    <row r="65" spans="1:5" ht="24.95" customHeight="1" x14ac:dyDescent="0.5">
      <c r="A65" s="14" t="str">
        <f>[1]ปทุมธานี!A9</f>
        <v>ธัญบุรี</v>
      </c>
      <c r="B65" s="17">
        <f>[1]ปทุมธานี!S9</f>
        <v>23</v>
      </c>
      <c r="C65" s="17">
        <f>[1]ปทุมธานี!AE9</f>
        <v>23</v>
      </c>
      <c r="D65" s="17">
        <f>[1]ปทุมธานี!AJ9</f>
        <v>8004</v>
      </c>
      <c r="E65" s="18">
        <f>IF(ISERROR(ROUND((D65/C65),0)),0,ROUND((D65/C65),0))</f>
        <v>348</v>
      </c>
    </row>
    <row r="66" spans="1:5" ht="24.95" customHeight="1" x14ac:dyDescent="0.5">
      <c r="A66" s="14" t="str">
        <f>[1]ปทุมธานี!A10</f>
        <v>ลาดหลุมแก้ว</v>
      </c>
      <c r="B66" s="17">
        <f>[1]ปทุมธานี!S10</f>
        <v>26</v>
      </c>
      <c r="C66" s="17">
        <f>[1]ปทุมธานี!AE10</f>
        <v>23</v>
      </c>
      <c r="D66" s="17">
        <f>[1]ปทุมธานี!AJ10</f>
        <v>7360</v>
      </c>
      <c r="E66" s="18">
        <f>IF(ISERROR(ROUND((D66/C66),0)),0,ROUND((D66/C66),0))</f>
        <v>320</v>
      </c>
    </row>
    <row r="67" spans="1:5" ht="24.95" customHeight="1" x14ac:dyDescent="0.5">
      <c r="A67" s="14" t="str">
        <f>[1]ปทุมธานี!A11</f>
        <v>ลำลูกกา</v>
      </c>
      <c r="B67" s="17">
        <f>[1]ปทุมธานี!S11</f>
        <v>14</v>
      </c>
      <c r="C67" s="17">
        <f>[1]ปทุมธานี!AE11</f>
        <v>14</v>
      </c>
      <c r="D67" s="17">
        <f>[1]ปทุมธานี!AJ11</f>
        <v>5880</v>
      </c>
      <c r="E67" s="18">
        <f>IF(ISERROR(ROUND((D67/C67),0)),0,ROUND((D67/C67),0))</f>
        <v>420</v>
      </c>
    </row>
    <row r="68" spans="1:5" ht="24.95" customHeight="1" x14ac:dyDescent="0.5">
      <c r="A68" s="14" t="str">
        <f>[1]ปทุมธานี!A12</f>
        <v>สามโคก</v>
      </c>
      <c r="B68" s="17">
        <f>[1]ปทุมธานี!S12</f>
        <v>36</v>
      </c>
      <c r="C68" s="17">
        <f>[1]ปทุมธานี!AE12</f>
        <v>33</v>
      </c>
      <c r="D68" s="17">
        <f>[1]ปทุมธานี!AJ12</f>
        <v>13662</v>
      </c>
      <c r="E68" s="18">
        <f>IF(ISERROR(ROUND((D68/C68),0)),0,ROUND((D68/C68),0))</f>
        <v>414</v>
      </c>
    </row>
    <row r="69" spans="1:5" ht="24.95" customHeight="1" x14ac:dyDescent="0.5">
      <c r="A69" s="30" t="str">
        <f>[1]ปทุมธานี!A13</f>
        <v>หนองเสือ</v>
      </c>
      <c r="B69" s="31">
        <f>[1]ปทุมธานี!S13</f>
        <v>43</v>
      </c>
      <c r="C69" s="31">
        <f>[1]ปทุมธานี!AE13</f>
        <v>42</v>
      </c>
      <c r="D69" s="31">
        <f>[1]ปทุมธานี!AJ13</f>
        <v>21126</v>
      </c>
      <c r="E69" s="32">
        <f>IF(ISERROR(ROUND((D69/C69),0)),0,ROUND((D69/C69),0))</f>
        <v>503</v>
      </c>
    </row>
  </sheetData>
  <mergeCells count="5">
    <mergeCell ref="B2:B4"/>
    <mergeCell ref="C2:C4"/>
    <mergeCell ref="D2:D4"/>
    <mergeCell ref="E2:E4"/>
    <mergeCell ref="A2:A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515ED-AF21-4282-BC4B-AFED6592A74D}">
  <dimension ref="A1:O15"/>
  <sheetViews>
    <sheetView tabSelected="1" workbookViewId="0">
      <selection activeCell="C11" sqref="C11"/>
    </sheetView>
  </sheetViews>
  <sheetFormatPr defaultRowHeight="14.25" x14ac:dyDescent="0.2"/>
  <cols>
    <col min="1" max="1" width="14" customWidth="1"/>
    <col min="2" max="2" width="7.25" customWidth="1"/>
    <col min="15" max="15" width="10.125" customWidth="1"/>
  </cols>
  <sheetData>
    <row r="1" spans="1:15" ht="24" x14ac:dyDescent="0.2">
      <c r="A1" s="39" t="s">
        <v>34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4" x14ac:dyDescent="0.2">
      <c r="A2" s="47" t="s">
        <v>17</v>
      </c>
      <c r="B2" s="47" t="s">
        <v>18</v>
      </c>
      <c r="C2" s="49" t="s">
        <v>19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2" t="s">
        <v>20</v>
      </c>
    </row>
    <row r="3" spans="1:15" ht="24" x14ac:dyDescent="0.2">
      <c r="A3" s="48"/>
      <c r="B3" s="48"/>
      <c r="C3" s="41" t="s">
        <v>21</v>
      </c>
      <c r="D3" s="41" t="s">
        <v>22</v>
      </c>
      <c r="E3" s="41" t="s">
        <v>23</v>
      </c>
      <c r="F3" s="41" t="s">
        <v>24</v>
      </c>
      <c r="G3" s="41" t="s">
        <v>25</v>
      </c>
      <c r="H3" s="41" t="s">
        <v>26</v>
      </c>
      <c r="I3" s="41" t="s">
        <v>27</v>
      </c>
      <c r="J3" s="41" t="s">
        <v>28</v>
      </c>
      <c r="K3" s="41" t="s">
        <v>29</v>
      </c>
      <c r="L3" s="41" t="s">
        <v>30</v>
      </c>
      <c r="M3" s="41" t="s">
        <v>31</v>
      </c>
      <c r="N3" s="41" t="s">
        <v>32</v>
      </c>
      <c r="O3" s="42" t="s">
        <v>33</v>
      </c>
    </row>
    <row r="4" spans="1:15" ht="24" x14ac:dyDescent="0.2">
      <c r="A4" s="53" t="s">
        <v>7</v>
      </c>
      <c r="B4" s="53" t="s">
        <v>6</v>
      </c>
      <c r="C4" s="54">
        <v>9.7604910294080796</v>
      </c>
      <c r="D4" s="54">
        <v>8.1199999999999992</v>
      </c>
      <c r="E4" s="54">
        <v>9.1300000000000008</v>
      </c>
      <c r="F4" s="54">
        <v>6.61</v>
      </c>
      <c r="G4" s="54">
        <v>4.4400000000000004</v>
      </c>
      <c r="H4" s="54">
        <v>11.27</v>
      </c>
      <c r="I4" s="54">
        <v>5.9</v>
      </c>
      <c r="J4" s="54">
        <v>5.35</v>
      </c>
      <c r="K4" s="54">
        <v>11.43</v>
      </c>
      <c r="L4" s="54">
        <v>9.92</v>
      </c>
      <c r="M4" s="54">
        <v>8.39</v>
      </c>
      <c r="N4" s="54">
        <v>9.68</v>
      </c>
      <c r="O4" s="54">
        <f>SUM(C4:N4)</f>
        <v>100.0004910294081</v>
      </c>
    </row>
    <row r="5" spans="1:15" ht="24" x14ac:dyDescent="0.2">
      <c r="A5" s="43"/>
      <c r="B5" s="43" t="s">
        <v>5</v>
      </c>
      <c r="C5" s="44">
        <f>ROUND((C4/$O4)*$O5,0)</f>
        <v>15788</v>
      </c>
      <c r="D5" s="44">
        <f t="shared" ref="D5:N5" si="0">ROUND((D4/$O4)*$O5,0)</f>
        <v>13134</v>
      </c>
      <c r="E5" s="44">
        <f t="shared" si="0"/>
        <v>14768</v>
      </c>
      <c r="F5" s="44">
        <f t="shared" si="0"/>
        <v>10692</v>
      </c>
      <c r="G5" s="44">
        <f t="shared" si="0"/>
        <v>7182</v>
      </c>
      <c r="H5" s="44">
        <f>ROUND((H4/$O4)*$O5,0)-2</f>
        <v>18227</v>
      </c>
      <c r="I5" s="44">
        <f t="shared" si="0"/>
        <v>9543</v>
      </c>
      <c r="J5" s="44">
        <f t="shared" si="0"/>
        <v>8654</v>
      </c>
      <c r="K5" s="44">
        <f t="shared" si="0"/>
        <v>18488</v>
      </c>
      <c r="L5" s="44">
        <f t="shared" si="0"/>
        <v>16046</v>
      </c>
      <c r="M5" s="44">
        <f t="shared" si="0"/>
        <v>13571</v>
      </c>
      <c r="N5" s="44">
        <f t="shared" si="0"/>
        <v>15657</v>
      </c>
      <c r="O5" s="44">
        <f>[2]สระบุรี!AJ6</f>
        <v>161750</v>
      </c>
    </row>
    <row r="6" spans="1:15" ht="24" x14ac:dyDescent="0.2">
      <c r="A6" s="55" t="s">
        <v>8</v>
      </c>
      <c r="B6" s="55" t="s">
        <v>6</v>
      </c>
      <c r="C6" s="56">
        <v>9.7890240558754371</v>
      </c>
      <c r="D6" s="56">
        <v>15.06</v>
      </c>
      <c r="E6" s="56">
        <v>13.74</v>
      </c>
      <c r="F6" s="56">
        <v>14.03</v>
      </c>
      <c r="G6" s="56">
        <v>6.12</v>
      </c>
      <c r="H6" s="56">
        <v>3.29</v>
      </c>
      <c r="I6" s="56">
        <v>3.97</v>
      </c>
      <c r="J6" s="56">
        <v>3.39</v>
      </c>
      <c r="K6" s="56">
        <v>8.4</v>
      </c>
      <c r="L6" s="56">
        <v>7.09</v>
      </c>
      <c r="M6" s="56">
        <v>7.44</v>
      </c>
      <c r="N6" s="56">
        <v>7.68</v>
      </c>
      <c r="O6" s="56">
        <f>SUM(C6:N6)</f>
        <v>99.999024055875452</v>
      </c>
    </row>
    <row r="7" spans="1:15" ht="24" x14ac:dyDescent="0.2">
      <c r="A7" s="43"/>
      <c r="B7" s="43" t="s">
        <v>5</v>
      </c>
      <c r="C7" s="44">
        <f>ROUND((C6/$O6)*$O7,0)</f>
        <v>2975</v>
      </c>
      <c r="D7" s="44">
        <f>ROUND((D6/$O6)*$O7,0)-1</f>
        <v>4576</v>
      </c>
      <c r="E7" s="44">
        <f t="shared" ref="E7:N7" si="1">ROUND((E6/$O6)*$O7,0)</f>
        <v>4176</v>
      </c>
      <c r="F7" s="44">
        <f t="shared" si="1"/>
        <v>4264</v>
      </c>
      <c r="G7" s="44">
        <f t="shared" si="1"/>
        <v>1860</v>
      </c>
      <c r="H7" s="44">
        <f t="shared" si="1"/>
        <v>1000</v>
      </c>
      <c r="I7" s="44">
        <f t="shared" si="1"/>
        <v>1206</v>
      </c>
      <c r="J7" s="44">
        <f t="shared" si="1"/>
        <v>1030</v>
      </c>
      <c r="K7" s="44">
        <f t="shared" si="1"/>
        <v>2553</v>
      </c>
      <c r="L7" s="44">
        <f t="shared" si="1"/>
        <v>2155</v>
      </c>
      <c r="M7" s="44">
        <f t="shared" si="1"/>
        <v>2261</v>
      </c>
      <c r="N7" s="44">
        <f t="shared" si="1"/>
        <v>2334</v>
      </c>
      <c r="O7" s="44">
        <f>[2]ชัยนาท!AJ6</f>
        <v>30390</v>
      </c>
    </row>
    <row r="8" spans="1:15" ht="24" x14ac:dyDescent="0.2">
      <c r="A8" s="55" t="s">
        <v>11</v>
      </c>
      <c r="B8" s="55" t="s">
        <v>6</v>
      </c>
      <c r="C8" s="56">
        <v>17.718189387631519</v>
      </c>
      <c r="D8" s="56">
        <v>8.0302399515555241</v>
      </c>
      <c r="E8" s="56">
        <v>14.138785860267959</v>
      </c>
      <c r="F8" s="56">
        <v>9.8308227991824992</v>
      </c>
      <c r="G8" s="56">
        <v>4.4848989478464922</v>
      </c>
      <c r="H8" s="56">
        <v>11.272802967224283</v>
      </c>
      <c r="I8" s="56">
        <v>2.7297327984255544</v>
      </c>
      <c r="J8" s="56">
        <v>1.5801226250851563</v>
      </c>
      <c r="K8" s="56">
        <v>3.2255317538414956</v>
      </c>
      <c r="L8" s="56">
        <v>8.6622890015895848</v>
      </c>
      <c r="M8" s="56">
        <v>8.6906744379683598</v>
      </c>
      <c r="N8" s="56">
        <v>9.635909469381577</v>
      </c>
      <c r="O8" s="56">
        <f>SUM(C8:N8)</f>
        <v>99.999999999999986</v>
      </c>
    </row>
    <row r="9" spans="1:15" ht="24" x14ac:dyDescent="0.2">
      <c r="A9" s="43"/>
      <c r="B9" s="43" t="s">
        <v>5</v>
      </c>
      <c r="C9" s="44">
        <f>ROUND((C8/$O8)*$O9,0)-1</f>
        <v>7471</v>
      </c>
      <c r="D9" s="44">
        <f t="shared" ref="D9:N9" si="2">ROUND((D8/$O8)*$O9,0)</f>
        <v>3386</v>
      </c>
      <c r="E9" s="44">
        <f t="shared" si="2"/>
        <v>5962</v>
      </c>
      <c r="F9" s="44">
        <f t="shared" si="2"/>
        <v>4146</v>
      </c>
      <c r="G9" s="44">
        <f t="shared" si="2"/>
        <v>1891</v>
      </c>
      <c r="H9" s="44">
        <f t="shared" si="2"/>
        <v>4754</v>
      </c>
      <c r="I9" s="44">
        <f t="shared" si="2"/>
        <v>1151</v>
      </c>
      <c r="J9" s="44">
        <f t="shared" si="2"/>
        <v>666</v>
      </c>
      <c r="K9" s="44">
        <f t="shared" si="2"/>
        <v>1360</v>
      </c>
      <c r="L9" s="44">
        <f t="shared" si="2"/>
        <v>3653</v>
      </c>
      <c r="M9" s="44">
        <f t="shared" si="2"/>
        <v>3665</v>
      </c>
      <c r="N9" s="44">
        <f t="shared" si="2"/>
        <v>4064</v>
      </c>
      <c r="O9" s="44">
        <f>[2]สุพรรณบุรี!AJ6</f>
        <v>42171</v>
      </c>
    </row>
    <row r="10" spans="1:15" ht="24" x14ac:dyDescent="0.2">
      <c r="A10" s="55" t="s">
        <v>12</v>
      </c>
      <c r="B10" s="55" t="s">
        <v>6</v>
      </c>
      <c r="C10" s="56">
        <v>9.2938627718716482</v>
      </c>
      <c r="D10" s="56">
        <v>8.02</v>
      </c>
      <c r="E10" s="56">
        <v>8.7100000000000009</v>
      </c>
      <c r="F10" s="56">
        <v>7.1</v>
      </c>
      <c r="G10" s="56">
        <v>6.16</v>
      </c>
      <c r="H10" s="56">
        <v>4.7699999999999996</v>
      </c>
      <c r="I10" s="56">
        <v>4.97</v>
      </c>
      <c r="J10" s="56">
        <v>5.21</v>
      </c>
      <c r="K10" s="56">
        <v>8.1999999999999993</v>
      </c>
      <c r="L10" s="56">
        <v>6.46</v>
      </c>
      <c r="M10" s="56">
        <v>12.7</v>
      </c>
      <c r="N10" s="56">
        <v>18.41</v>
      </c>
      <c r="O10" s="56">
        <f>SUM(C10:N10)</f>
        <v>100.00386277187164</v>
      </c>
    </row>
    <row r="11" spans="1:15" ht="24" x14ac:dyDescent="0.2">
      <c r="A11" s="43"/>
      <c r="B11" s="43" t="s">
        <v>5</v>
      </c>
      <c r="C11" s="44">
        <f>ROUND((C10/$O10)*$O11,0)</f>
        <v>23617</v>
      </c>
      <c r="D11" s="44">
        <f t="shared" ref="D11:M11" si="3">ROUND((D10/$O10)*$O11,0)</f>
        <v>20380</v>
      </c>
      <c r="E11" s="44">
        <f t="shared" si="3"/>
        <v>22134</v>
      </c>
      <c r="F11" s="44">
        <f t="shared" si="3"/>
        <v>18042</v>
      </c>
      <c r="G11" s="44">
        <f t="shared" si="3"/>
        <v>15654</v>
      </c>
      <c r="H11" s="44">
        <f t="shared" si="3"/>
        <v>12121</v>
      </c>
      <c r="I11" s="44">
        <f t="shared" si="3"/>
        <v>12630</v>
      </c>
      <c r="J11" s="44">
        <f t="shared" si="3"/>
        <v>13239</v>
      </c>
      <c r="K11" s="44">
        <f t="shared" si="3"/>
        <v>20838</v>
      </c>
      <c r="L11" s="44">
        <f t="shared" si="3"/>
        <v>16416</v>
      </c>
      <c r="M11" s="44">
        <f t="shared" si="3"/>
        <v>32273</v>
      </c>
      <c r="N11" s="44">
        <f>ROUND((N10/$O10)*$O11,0)+1</f>
        <v>46784</v>
      </c>
      <c r="O11" s="44">
        <f>[2]พระนครศรีอยุธยา!AJ6</f>
        <v>254126</v>
      </c>
    </row>
    <row r="12" spans="1:15" ht="24" x14ac:dyDescent="0.2">
      <c r="A12" s="55" t="s">
        <v>13</v>
      </c>
      <c r="B12" s="55" t="s">
        <v>6</v>
      </c>
      <c r="C12" s="56">
        <v>7.4966446583734134</v>
      </c>
      <c r="D12" s="56">
        <v>8.56</v>
      </c>
      <c r="E12" s="56">
        <v>14.44</v>
      </c>
      <c r="F12" s="56">
        <v>12.97</v>
      </c>
      <c r="G12" s="56">
        <v>6.76</v>
      </c>
      <c r="H12" s="56">
        <v>5.24</v>
      </c>
      <c r="I12" s="56">
        <v>6.09</v>
      </c>
      <c r="J12" s="56">
        <v>5.0199999999999996</v>
      </c>
      <c r="K12" s="56">
        <v>8.41</v>
      </c>
      <c r="L12" s="56">
        <v>7.98</v>
      </c>
      <c r="M12" s="56">
        <v>9.17</v>
      </c>
      <c r="N12" s="56">
        <v>7.86</v>
      </c>
      <c r="O12" s="56">
        <f>SUM(C12:N12)</f>
        <v>99.996644658373413</v>
      </c>
    </row>
    <row r="13" spans="1:15" ht="24" x14ac:dyDescent="0.2">
      <c r="A13" s="43"/>
      <c r="B13" s="43" t="s">
        <v>5</v>
      </c>
      <c r="C13" s="44">
        <f>ROUND((C12/$O12)*$O13,0)</f>
        <v>4681</v>
      </c>
      <c r="D13" s="44">
        <f t="shared" ref="D13" si="4">ROUND((D12/$O12)*$O13,0)</f>
        <v>5345</v>
      </c>
      <c r="E13" s="44">
        <f>ROUND((E12/$O12)*$O13,0)-1</f>
        <v>9016</v>
      </c>
      <c r="F13" s="44">
        <f t="shared" ref="F13:N13" si="5">ROUND((F12/$O12)*$O13,0)</f>
        <v>8099</v>
      </c>
      <c r="G13" s="44">
        <f t="shared" si="5"/>
        <v>4221</v>
      </c>
      <c r="H13" s="44">
        <f t="shared" si="5"/>
        <v>3272</v>
      </c>
      <c r="I13" s="44">
        <f t="shared" si="5"/>
        <v>3803</v>
      </c>
      <c r="J13" s="44">
        <f t="shared" si="5"/>
        <v>3135</v>
      </c>
      <c r="K13" s="44">
        <f t="shared" si="5"/>
        <v>5252</v>
      </c>
      <c r="L13" s="44">
        <f t="shared" si="5"/>
        <v>4983</v>
      </c>
      <c r="M13" s="44">
        <f t="shared" si="5"/>
        <v>5726</v>
      </c>
      <c r="N13" s="44">
        <f t="shared" si="5"/>
        <v>4908</v>
      </c>
      <c r="O13" s="44">
        <f>[2]นนทบุรี!AJ6</f>
        <v>62443</v>
      </c>
    </row>
    <row r="14" spans="1:15" ht="24" x14ac:dyDescent="0.2">
      <c r="A14" s="55" t="s">
        <v>14</v>
      </c>
      <c r="B14" s="55" t="s">
        <v>6</v>
      </c>
      <c r="C14" s="56">
        <v>9.7290373435806465</v>
      </c>
      <c r="D14" s="56">
        <v>6.6</v>
      </c>
      <c r="E14" s="56">
        <v>17.37</v>
      </c>
      <c r="F14" s="56">
        <v>9.89</v>
      </c>
      <c r="G14" s="56">
        <v>6.18</v>
      </c>
      <c r="H14" s="56">
        <v>3.65</v>
      </c>
      <c r="I14" s="56">
        <v>4.7</v>
      </c>
      <c r="J14" s="56">
        <v>4.13</v>
      </c>
      <c r="K14" s="56">
        <v>6.38</v>
      </c>
      <c r="L14" s="56">
        <v>8.93</v>
      </c>
      <c r="M14" s="56">
        <v>9.56</v>
      </c>
      <c r="N14" s="56">
        <v>12.88</v>
      </c>
      <c r="O14" s="56">
        <f>SUM(C14:N14)</f>
        <v>99.999037343580653</v>
      </c>
    </row>
    <row r="15" spans="1:15" ht="24" x14ac:dyDescent="0.2">
      <c r="A15" s="45"/>
      <c r="B15" s="45" t="s">
        <v>5</v>
      </c>
      <c r="C15" s="46">
        <f>ROUND((C14/$O14)*$O15,0)</f>
        <v>9207</v>
      </c>
      <c r="D15" s="46">
        <f t="shared" ref="D15:N15" si="6">ROUND((D14/$O14)*$O15,0)</f>
        <v>6246</v>
      </c>
      <c r="E15" s="46">
        <f t="shared" si="6"/>
        <v>16437</v>
      </c>
      <c r="F15" s="46">
        <f t="shared" si="6"/>
        <v>9359</v>
      </c>
      <c r="G15" s="46">
        <f t="shared" si="6"/>
        <v>5848</v>
      </c>
      <c r="H15" s="46">
        <f t="shared" si="6"/>
        <v>3454</v>
      </c>
      <c r="I15" s="46">
        <f t="shared" si="6"/>
        <v>4448</v>
      </c>
      <c r="J15" s="46">
        <f t="shared" si="6"/>
        <v>3908</v>
      </c>
      <c r="K15" s="46">
        <f t="shared" si="6"/>
        <v>6037</v>
      </c>
      <c r="L15" s="46">
        <f t="shared" si="6"/>
        <v>8451</v>
      </c>
      <c r="M15" s="46">
        <f t="shared" si="6"/>
        <v>9047</v>
      </c>
      <c r="N15" s="46">
        <f t="shared" si="6"/>
        <v>12188</v>
      </c>
      <c r="O15" s="46">
        <f>[2]ปทุมธานี!AJ6</f>
        <v>94630</v>
      </c>
    </row>
  </sheetData>
  <mergeCells count="3">
    <mergeCell ref="A2:A3"/>
    <mergeCell ref="B2:B3"/>
    <mergeCell ref="C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จังหวัด</vt:lpstr>
      <vt:lpstr>ร้อยละ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นายพงษธร  ขุมทอง</dc:creator>
  <cp:lastModifiedBy>นายพงษธร  ขุมทอง</cp:lastModifiedBy>
  <dcterms:created xsi:type="dcterms:W3CDTF">2024-05-03T08:44:19Z</dcterms:created>
  <dcterms:modified xsi:type="dcterms:W3CDTF">2024-05-03T08:49:17Z</dcterms:modified>
</cp:coreProperties>
</file>